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20" yWindow="-120" windowWidth="20730" windowHeight="11760" activeTab="2"/>
  </bookViews>
  <sheets>
    <sheet name="-1" sheetId="2" r:id="rId1"/>
    <sheet name="00" sheetId="1" r:id="rId2"/>
    <sheet name="01-02" sheetId="6" r:id="rId3"/>
  </sheets>
  <definedNames>
    <definedName name="_xlnm.Print_Area" localSheetId="1">'00'!$A$1:$Z$35</definedName>
  </definedNames>
  <calcPr calcId="145621"/>
  <webPublishing allowPng="1" targetScreenSize="1024x768" codePage="650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" i="6" l="1"/>
  <c r="H7" i="6"/>
  <c r="H21" i="6"/>
  <c r="H22" i="6"/>
  <c r="H23" i="6"/>
  <c r="H24" i="6"/>
  <c r="H33" i="6"/>
  <c r="H35" i="6"/>
  <c r="H36" i="6"/>
  <c r="H43" i="6"/>
  <c r="H6" i="1"/>
  <c r="H7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6" i="2"/>
  <c r="H7" i="2"/>
  <c r="H20" i="2"/>
  <c r="H21" i="2"/>
  <c r="H22" i="2"/>
  <c r="H28" i="2"/>
  <c r="H29" i="2"/>
  <c r="H45" i="2"/>
  <c r="H47" i="2"/>
  <c r="H48" i="2"/>
  <c r="H49" i="2"/>
  <c r="H62" i="2"/>
  <c r="H64" i="2"/>
  <c r="H65" i="2"/>
  <c r="H74" i="2"/>
  <c r="H77" i="2"/>
  <c r="H79" i="2"/>
  <c r="F6" i="6"/>
  <c r="F7" i="6"/>
  <c r="F21" i="6"/>
  <c r="F22" i="6"/>
  <c r="F23" i="6"/>
  <c r="F24" i="6"/>
  <c r="F25" i="6"/>
  <c r="F33" i="6"/>
  <c r="F34" i="6"/>
  <c r="F35" i="6"/>
  <c r="F36" i="6"/>
  <c r="F43" i="6"/>
  <c r="F44" i="6"/>
  <c r="F21" i="1"/>
  <c r="F22" i="1"/>
  <c r="F23" i="1"/>
  <c r="F25" i="1"/>
  <c r="F27" i="1"/>
  <c r="F29" i="1"/>
  <c r="F30" i="1"/>
  <c r="F32" i="1"/>
  <c r="F33" i="1"/>
  <c r="F34" i="1"/>
  <c r="F6" i="2"/>
  <c r="F7" i="2"/>
  <c r="F20" i="2"/>
  <c r="F21" i="2"/>
  <c r="F22" i="2"/>
  <c r="F26" i="2"/>
  <c r="F27" i="2"/>
  <c r="F28" i="2"/>
  <c r="F29" i="2"/>
  <c r="F33" i="2"/>
  <c r="F34" i="2"/>
  <c r="F35" i="2"/>
  <c r="F36" i="2"/>
  <c r="F38" i="2"/>
  <c r="F39" i="2"/>
  <c r="F40" i="2"/>
  <c r="F41" i="2"/>
  <c r="F42" i="2"/>
  <c r="F43" i="2"/>
  <c r="F44" i="2"/>
  <c r="F45" i="2"/>
  <c r="F46" i="2"/>
  <c r="F47" i="2"/>
  <c r="F48" i="2"/>
  <c r="F49" i="2"/>
  <c r="F56" i="2"/>
  <c r="F57" i="2"/>
  <c r="F58" i="2"/>
  <c r="F59" i="2"/>
  <c r="F60" i="2"/>
  <c r="F62" i="2"/>
  <c r="F63" i="2"/>
  <c r="F64" i="2"/>
  <c r="F65" i="2"/>
  <c r="F66" i="2"/>
  <c r="F67" i="2"/>
  <c r="F68" i="2"/>
  <c r="F72" i="2"/>
  <c r="F73" i="2"/>
  <c r="F74" i="2"/>
  <c r="F76" i="2"/>
  <c r="F77" i="2"/>
  <c r="F78" i="2"/>
  <c r="F79" i="2"/>
  <c r="F80" i="2"/>
  <c r="F81" i="2"/>
  <c r="Z6" i="6"/>
  <c r="Z21" i="6"/>
  <c r="Z22" i="6"/>
  <c r="Z23" i="6"/>
  <c r="Z24" i="6"/>
  <c r="Z25" i="6"/>
  <c r="Z21" i="1"/>
  <c r="Z23" i="1"/>
  <c r="Z20" i="2"/>
  <c r="Z21" i="2"/>
  <c r="Z22" i="2"/>
  <c r="Z23" i="2"/>
  <c r="Z26" i="2"/>
  <c r="Z27" i="2"/>
  <c r="Z33" i="2"/>
  <c r="Z34" i="2"/>
  <c r="Z36" i="2"/>
  <c r="Z44" i="2"/>
  <c r="Z45" i="2"/>
  <c r="Z48" i="2"/>
  <c r="Z49" i="2"/>
  <c r="Z64" i="2"/>
  <c r="Z65" i="2"/>
  <c r="Z66" i="2"/>
  <c r="Z67" i="2"/>
  <c r="Z68" i="2"/>
  <c r="Z78" i="2"/>
  <c r="Z80" i="2"/>
  <c r="Z81" i="2"/>
</calcChain>
</file>

<file path=xl/sharedStrings.xml><?xml version="1.0" encoding="utf-8"?>
<sst xmlns="http://schemas.openxmlformats.org/spreadsheetml/2006/main" count="2995" uniqueCount="183">
  <si>
    <t>02</t>
  </si>
  <si>
    <t>40+40</t>
  </si>
  <si>
    <t>30+30</t>
  </si>
  <si>
    <t>50+50</t>
  </si>
  <si>
    <t>60+60</t>
  </si>
  <si>
    <t>80+40</t>
  </si>
  <si>
    <t xml:space="preserve">דלת </t>
  </si>
  <si>
    <t>מספר</t>
  </si>
  <si>
    <t>סוג</t>
  </si>
  <si>
    <t>מס'</t>
  </si>
  <si>
    <t>כנף</t>
  </si>
  <si>
    <t>חומר</t>
  </si>
  <si>
    <t>גמר</t>
  </si>
  <si>
    <t>משקוף</t>
  </si>
  <si>
    <t>פתח</t>
  </si>
  <si>
    <t>רוחב</t>
  </si>
  <si>
    <t>גובה</t>
  </si>
  <si>
    <t>קיר</t>
  </si>
  <si>
    <t>עובי</t>
  </si>
  <si>
    <t>דרישות מיוחדות</t>
  </si>
  <si>
    <t>פירזול</t>
  </si>
  <si>
    <t>מנעול</t>
  </si>
  <si>
    <t>צירים</t>
  </si>
  <si>
    <t>מחזיר</t>
  </si>
  <si>
    <t>ידית</t>
  </si>
  <si>
    <t>בריח</t>
  </si>
  <si>
    <t>מעצור</t>
  </si>
  <si>
    <t>אחר</t>
  </si>
  <si>
    <t>פרטים</t>
  </si>
  <si>
    <t>משקוף צד</t>
  </si>
  <si>
    <t>משקוף עליון</t>
  </si>
  <si>
    <t>כנפיים</t>
  </si>
  <si>
    <t>LCK-4</t>
  </si>
  <si>
    <t>LCK-5</t>
  </si>
  <si>
    <t>LCK-6</t>
  </si>
  <si>
    <t>LCK-7</t>
  </si>
  <si>
    <t>LCK-3</t>
  </si>
  <si>
    <t>LCK-1</t>
  </si>
  <si>
    <t>\</t>
  </si>
  <si>
    <t>HNG-1</t>
  </si>
  <si>
    <t>HNG-2</t>
  </si>
  <si>
    <t>CLS-1</t>
  </si>
  <si>
    <t>H-1</t>
  </si>
  <si>
    <t>H-1+H-7</t>
  </si>
  <si>
    <t>H-2</t>
  </si>
  <si>
    <t>H-3+H-4</t>
  </si>
  <si>
    <t>H-3</t>
  </si>
  <si>
    <t>H-1+H-5</t>
  </si>
  <si>
    <t>BLT-1</t>
  </si>
  <si>
    <t>CNTR</t>
  </si>
  <si>
    <t>N.O.</t>
  </si>
  <si>
    <t>BLT-2</t>
  </si>
  <si>
    <t>STP-1</t>
  </si>
  <si>
    <t>MZ-1</t>
  </si>
  <si>
    <t>DFR-11</t>
  </si>
  <si>
    <t>DFR-14</t>
  </si>
  <si>
    <t>DFR-10</t>
  </si>
  <si>
    <t>DFR-03</t>
  </si>
  <si>
    <t>DFR-07</t>
  </si>
  <si>
    <t>DFR-20</t>
  </si>
  <si>
    <t>DFR-12</t>
  </si>
  <si>
    <t>DFR-13</t>
  </si>
  <si>
    <t>DFR-09</t>
  </si>
  <si>
    <t>DFR-08</t>
  </si>
  <si>
    <t>DFR-19</t>
  </si>
  <si>
    <t>DLF-18</t>
  </si>
  <si>
    <t>DLF-14</t>
  </si>
  <si>
    <t>DLF-20</t>
  </si>
  <si>
    <t>DLF-21</t>
  </si>
  <si>
    <t>DLF-15</t>
  </si>
  <si>
    <t>DLF-25</t>
  </si>
  <si>
    <t>DLF-03</t>
  </si>
  <si>
    <t>DLF-19</t>
  </si>
  <si>
    <t>DLF-04</t>
  </si>
  <si>
    <t>DLF-24</t>
  </si>
  <si>
    <t>HNG-3</t>
  </si>
  <si>
    <t>דלת עץ חד כנפית</t>
  </si>
  <si>
    <t>עץ</t>
  </si>
  <si>
    <t>פח</t>
  </si>
  <si>
    <t>ממ"ד</t>
  </si>
  <si>
    <t>פורמייקה</t>
  </si>
  <si>
    <t>צבע</t>
  </si>
  <si>
    <t>פורניר</t>
  </si>
  <si>
    <t>ר' מפרט</t>
  </si>
  <si>
    <t>גבס</t>
  </si>
  <si>
    <t>בלוק</t>
  </si>
  <si>
    <t>בטון</t>
  </si>
  <si>
    <t>דלת פח חד כנפית</t>
  </si>
  <si>
    <t>דלת ארון כיבוי אש</t>
  </si>
  <si>
    <t>ארון אינסטלציה</t>
  </si>
  <si>
    <t>דלת פיר מערכות</t>
  </si>
  <si>
    <t>דלת ממ"ד</t>
  </si>
  <si>
    <t>דלת פח, חד כנפית</t>
  </si>
  <si>
    <t>דלת פיר מולטימדיה</t>
  </si>
  <si>
    <t>דלת ארון מיזוג אוויר</t>
  </si>
  <si>
    <t>H-5</t>
  </si>
  <si>
    <t>LCK-2</t>
  </si>
  <si>
    <t>H-3+H-5</t>
  </si>
  <si>
    <t>H-1+H-4</t>
  </si>
  <si>
    <t>/</t>
  </si>
  <si>
    <t>DFR-15</t>
  </si>
  <si>
    <t>DFR-16</t>
  </si>
  <si>
    <t>DLF-13</t>
  </si>
  <si>
    <t>DLF-23</t>
  </si>
  <si>
    <t>DLF-27</t>
  </si>
  <si>
    <t>DLF-12</t>
  </si>
  <si>
    <t>DLF-22</t>
  </si>
  <si>
    <t>DLF-28</t>
  </si>
  <si>
    <t xml:space="preserve"> 80 נטו</t>
  </si>
  <si>
    <t>90+30</t>
  </si>
  <si>
    <t>DLF-26</t>
  </si>
  <si>
    <t>130+50</t>
  </si>
  <si>
    <t>75+75</t>
  </si>
  <si>
    <t>DFR-21</t>
  </si>
  <si>
    <t>DFR-18</t>
  </si>
  <si>
    <t>DFR-06</t>
  </si>
  <si>
    <t>DFR-28</t>
  </si>
  <si>
    <t>DFR-22</t>
  </si>
  <si>
    <t>DFR-17</t>
  </si>
  <si>
    <t>DFR-05</t>
  </si>
  <si>
    <t>DLF-32</t>
  </si>
  <si>
    <t>DLF-4</t>
  </si>
  <si>
    <t>DLF-01</t>
  </si>
  <si>
    <t>DLF-31</t>
  </si>
  <si>
    <t xml:space="preserve"> נטו 106</t>
  </si>
  <si>
    <t xml:space="preserve"> נטו 100</t>
  </si>
  <si>
    <t>LCK-4+8</t>
  </si>
  <si>
    <t>יעודי</t>
  </si>
  <si>
    <t>דלת הדף מוסדית עם תו תקן מאושרת לפי תקן ישראלי 4422</t>
  </si>
  <si>
    <t>דלת ארון חשמל</t>
  </si>
  <si>
    <t>דלת פח דו כנפית</t>
  </si>
  <si>
    <t>דלת פח, מיזוג אוויר</t>
  </si>
  <si>
    <t>דלת עץ חד כנפית, שירותי נכים</t>
  </si>
  <si>
    <t>דלת ארון חשמל אש 30/30</t>
  </si>
  <si>
    <t>דלת פח חד כנפית, מילוט</t>
  </si>
  <si>
    <t xml:space="preserve">דלת פח חד כנפית, אש 30/30 </t>
  </si>
  <si>
    <t>דלת פח דו כנפית+צוהר, אש 30/30</t>
  </si>
  <si>
    <t>דלת פח דו כנפית, אש 30/30</t>
  </si>
  <si>
    <t>דלת פח דו כנפית, נישת חשמל</t>
  </si>
  <si>
    <t>דלת פח דו כנפית, נישת מ"מ</t>
  </si>
  <si>
    <t>דלת פח חד כנפית, שירותים</t>
  </si>
  <si>
    <t>דלת פח חד כנפית, שירותי נכים</t>
  </si>
  <si>
    <t>דלת קצרה ב-2 ס"מ למעבר אוויר</t>
  </si>
  <si>
    <t>טבעי</t>
  </si>
  <si>
    <t>נירוסטה</t>
  </si>
  <si>
    <t>זכוכית</t>
  </si>
  <si>
    <t>80 נטו</t>
  </si>
  <si>
    <t>140+45</t>
  </si>
  <si>
    <t>דלת זכוכית סיקורית חד כנפית</t>
  </si>
  <si>
    <t>דלת פח חד כנפית + צוהר ,מילוט אש 30/30 90 נטו</t>
  </si>
  <si>
    <t>דלת עץ חד כנפית, מילוט</t>
  </si>
  <si>
    <t>דלת עץ דו כנפית, אקוסטית, מילוט, 110 נטו</t>
  </si>
  <si>
    <t>דלת ממ"ד, מילוט</t>
  </si>
  <si>
    <t>דלת פח חד כנפית + צוהר ,מילוט אש 30/30 110 נטו</t>
  </si>
  <si>
    <t>דלת עץ דו כנפית, מילוט 110 נטו</t>
  </si>
  <si>
    <t>דלת פח חד כנפית + צוהר,  אש 30/30 90 נטו</t>
  </si>
  <si>
    <t>דלת עץ דו כנפית, מילוט, 110 נטו</t>
  </si>
  <si>
    <t>דלת פח דו כנפית+צוהר, מילוט 110 נטו</t>
  </si>
  <si>
    <t>הערות</t>
  </si>
  <si>
    <t>כן</t>
  </si>
  <si>
    <t>חלקי</t>
  </si>
  <si>
    <t>לא</t>
  </si>
  <si>
    <t>פרט דלת מבוקרת</t>
  </si>
  <si>
    <t>פרט 13</t>
  </si>
  <si>
    <t>פרט 14</t>
  </si>
  <si>
    <t>פרט 1</t>
  </si>
  <si>
    <t>פרט 10</t>
  </si>
  <si>
    <t>פרט 9</t>
  </si>
  <si>
    <t>פרט 14A</t>
  </si>
  <si>
    <t>סטטוס ביצוע</t>
  </si>
  <si>
    <t>HPL</t>
  </si>
  <si>
    <t>דלת פנדל HPL</t>
  </si>
  <si>
    <t xml:space="preserve">חומר </t>
  </si>
  <si>
    <t xml:space="preserve">סטטוס ביצוע </t>
  </si>
  <si>
    <t xml:space="preserve">סוג </t>
  </si>
  <si>
    <t xml:space="preserve">כנפיים </t>
  </si>
  <si>
    <t>ללא</t>
  </si>
  <si>
    <t>לפירוק</t>
  </si>
  <si>
    <t xml:space="preserve">סטטוס ביצוע  </t>
  </si>
  <si>
    <t>רשימת דלתות קומה 2+</t>
  </si>
  <si>
    <t>יש לתקן שטנץ לשונית נעילה במשקוף</t>
  </si>
  <si>
    <t>יש לתקן שטנץ לשונית במשקוף</t>
  </si>
  <si>
    <t>יש לתקן שטנץ לשונית במשקוף, ולוודא הכנות לאטם אקוסטי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</si>
</sst>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22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0" fillId="0" borderId="1" xfId="0" applyFont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3" xfId="0" applyNumberFormat="1" applyBorder="1"/>
    <xf numFmtId="0" fontId="0" fillId="0" borderId="4" xfId="0" applyFont="1" applyBorder="1"/>
    <xf numFmtId="0" fontId="0" fillId="0" borderId="5" xfId="0" applyBorder="1"/>
    <xf numFmtId="0" fontId="0" fillId="0" borderId="5" xfId="0" applyNumberFormat="1" applyBorder="1"/>
    <xf numFmtId="0" fontId="2" fillId="0" borderId="5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8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5" name="Table5" displayName="Table5" ref="A2:Z81" totalsRowShown="0" headerRowDxfId="80">
  <autoFilter ref="A2:Z81"/>
  <tableColumns count="26">
    <tableColumn id="1" name="מס'" dataDxfId="79"/>
    <tableColumn id="2" name="מספר" dataDxfId="78"/>
    <tableColumn id="3" name="סוג" dataDxfId="77"/>
    <tableColumn id="4" name="חומר" dataDxfId="76"/>
    <tableColumn id="5" name="גמר" dataDxfId="75"/>
    <tableColumn id="6" name="סטטוס ביצוע" dataDxfId="74">
      <calculatedColumnFormula>VLOOKUP(Table5[[#This Row],[מספר]],#REF!,11,FALSE)</calculatedColumnFormula>
    </tableColumn>
    <tableColumn id="7" name="חומר " dataDxfId="73"/>
    <tableColumn id="8" name="סטטוס ביצוע " dataDxfId="72">
      <calculatedColumnFormula>VLOOKUP(Table5[[#This Row],[מספר]],#REF!,6,FALSE)</calculatedColumnFormula>
    </tableColumn>
    <tableColumn id="9" name="רוחב" dataDxfId="71"/>
    <tableColumn id="10" name="גובה" dataDxfId="70"/>
    <tableColumn id="11" name="סוג " dataDxfId="69"/>
    <tableColumn id="12" name="עובי" dataDxfId="68"/>
    <tableColumn id="13" name="דרישות מיוחדות" dataDxfId="67"/>
    <tableColumn id="14" name="מנעול" dataDxfId="66"/>
    <tableColumn id="15" name="צירים" dataDxfId="65"/>
    <tableColumn id="16" name="מחזיר" dataDxfId="64"/>
    <tableColumn id="17" name="ידית" dataDxfId="63"/>
    <tableColumn id="18" name="בריח" dataDxfId="62"/>
    <tableColumn id="19" name="מעצור" dataDxfId="61"/>
    <tableColumn id="20" name="אחר" dataDxfId="60"/>
    <tableColumn id="21" name="משקוף צד" dataDxfId="59"/>
    <tableColumn id="22" name="משקוף עליון" dataDxfId="58"/>
    <tableColumn id="23" name="כנפיים" dataDxfId="57"/>
    <tableColumn id="24" name="כנפיים " dataDxfId="56"/>
    <tableColumn id="25" name="פרט דלת מבוקרת" dataDxfId="55"/>
    <tableColumn id="26" name="הערות" dataDxfId="54">
      <calculatedColumnFormula>VLOOKUP(B3,#REF!,13,FALSE)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2:Z35" totalsRowShown="0" headerRowDxfId="53">
  <autoFilter ref="A2:Z35">
    <filterColumn colId="3">
      <filters>
        <filter val="ממ&quot;ד"/>
        <filter val="פח"/>
      </filters>
    </filterColumn>
  </autoFilter>
  <tableColumns count="26">
    <tableColumn id="1" name="מס'" dataDxfId="52"/>
    <tableColumn id="2" name="מספר" dataDxfId="51"/>
    <tableColumn id="3" name="סוג" dataDxfId="50"/>
    <tableColumn id="4" name="חומר" dataDxfId="49"/>
    <tableColumn id="5" name="גמר" dataDxfId="48"/>
    <tableColumn id="6" name="סטטוס ביצוע " dataDxfId="47">
      <calculatedColumnFormula>VLOOKUP(Table6[[#This Row],[מספר]],#REF!,11,FALSE)</calculatedColumnFormula>
    </tableColumn>
    <tableColumn id="7" name="חומר " dataDxfId="46"/>
    <tableColumn id="8" name="סטטוס ביצוע  " dataDxfId="45"/>
    <tableColumn id="9" name="רוחב" dataDxfId="44"/>
    <tableColumn id="10" name="גובה" dataDxfId="43"/>
    <tableColumn id="11" name="סוג " dataDxfId="42"/>
    <tableColumn id="12" name="עובי" dataDxfId="41"/>
    <tableColumn id="13" name="דרישות מיוחדות" dataDxfId="40"/>
    <tableColumn id="14" name="מנעול" dataDxfId="39"/>
    <tableColumn id="15" name="צירים" dataDxfId="38"/>
    <tableColumn id="16" name="מחזיר" dataDxfId="37"/>
    <tableColumn id="17" name="ידית" dataDxfId="36"/>
    <tableColumn id="18" name="בריח" dataDxfId="35"/>
    <tableColumn id="19" name="מעצור" dataDxfId="34"/>
    <tableColumn id="20" name="אחר" dataDxfId="33"/>
    <tableColumn id="21" name="משקוף צד" dataDxfId="32"/>
    <tableColumn id="22" name="משקוף עליון" dataDxfId="31"/>
    <tableColumn id="23" name="כנפיים" dataDxfId="30"/>
    <tableColumn id="24" name="כנפיים " dataDxfId="29"/>
    <tableColumn id="25" name="פרט דלת מבוקרת" dataDxfId="28"/>
    <tableColumn id="26" name="הערות" dataDxfId="27">
      <calculatedColumnFormula>VLOOKUP(A3,#REF!,13,FALSE)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7" name="Table7" displayName="Table7" ref="A2:Z52" totalsRowShown="0" headerRowDxfId="26">
  <autoFilter ref="A2:Z52"/>
  <tableColumns count="26">
    <tableColumn id="1" name="מס'" dataDxfId="25"/>
    <tableColumn id="2" name="מספר" dataDxfId="24"/>
    <tableColumn id="3" name="סוג" dataDxfId="23"/>
    <tableColumn id="4" name="חומר" dataDxfId="22"/>
    <tableColumn id="5" name="גמר" dataDxfId="21"/>
    <tableColumn id="6" name="סטטוס ביצוע" dataDxfId="20">
      <calculatedColumnFormula>VLOOKUP(Table7[[#This Row],[מספר]],#REF!,11,FALSE)</calculatedColumnFormula>
    </tableColumn>
    <tableColumn id="7" name="חומר " dataDxfId="19"/>
    <tableColumn id="8" name="סטטוס ביצוע " dataDxfId="18">
      <calculatedColumnFormula>VLOOKUP(Table7[[#This Row],[מספר]],#REF!,6,FALSE)</calculatedColumnFormula>
    </tableColumn>
    <tableColumn id="9" name="רוחב" dataDxfId="17"/>
    <tableColumn id="10" name="גובה" dataDxfId="16"/>
    <tableColumn id="11" name="סוג " dataDxfId="15"/>
    <tableColumn id="12" name="עובי" dataDxfId="14"/>
    <tableColumn id="13" name="דרישות מיוחדות" dataDxfId="13"/>
    <tableColumn id="14" name="מנעול" dataDxfId="12"/>
    <tableColumn id="15" name="צירים" dataDxfId="11"/>
    <tableColumn id="16" name="מחזיר" dataDxfId="10"/>
    <tableColumn id="17" name="ידית" dataDxfId="9"/>
    <tableColumn id="18" name="בריח" dataDxfId="8"/>
    <tableColumn id="19" name="מעצור" dataDxfId="7"/>
    <tableColumn id="20" name="אחר" dataDxfId="6"/>
    <tableColumn id="21" name="משקוף צד" dataDxfId="5"/>
    <tableColumn id="22" name="משקוף עליון" dataDxfId="4"/>
    <tableColumn id="23" name="כנפיים" dataDxfId="3"/>
    <tableColumn id="24" name="כנפיים " dataDxfId="2"/>
    <tableColumn id="25" name="פרט דלת מבוקרת" dataDxfId="1"/>
    <tableColumn id="26" name="הערות" dataDxfId="0">
      <calculatedColumnFormula>VLOOKUP(B3,#REF!,13,FALSE)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8"/>
  <sheetViews>
    <sheetView rightToLeft="1" zoomScale="85" zoomScaleNormal="85" workbookViewId="0">
      <selection activeCell="Z33" sqref="Z33"/>
    </sheetView>
  </sheetViews>
  <sheetFormatPr defaultRowHeight="14.25" x14ac:dyDescent="0.2"/>
  <cols>
    <col min="1" max="1" width="4.75" customWidth="1"/>
    <col min="2" max="2" width="5.375" customWidth="1"/>
    <col min="3" max="3" width="4.875" customWidth="1"/>
    <col min="4" max="4" width="5.75" style="3" customWidth="1"/>
    <col min="5" max="5" width="8.75" customWidth="1"/>
    <col min="6" max="6" width="8.125" customWidth="1"/>
    <col min="7" max="7" width="5.375" customWidth="1"/>
    <col min="8" max="8" width="6.875" customWidth="1"/>
    <col min="9" max="9" width="7.875" style="3" customWidth="1"/>
    <col min="10" max="10" width="5.375" customWidth="1"/>
    <col min="11" max="11" width="6.375" customWidth="1"/>
    <col min="12" max="12" width="5.5" customWidth="1"/>
    <col min="13" max="13" width="47.625" customWidth="1"/>
    <col min="14" max="14" width="6.75" customWidth="1"/>
    <col min="15" max="15" width="8.5" bestFit="1" customWidth="1"/>
    <col min="17" max="17" width="7.875" bestFit="1" customWidth="1"/>
    <col min="18" max="18" width="7.625" bestFit="1" customWidth="1"/>
    <col min="19" max="19" width="9.125" bestFit="1" customWidth="1"/>
    <col min="20" max="20" width="6.875" bestFit="1" customWidth="1"/>
    <col min="21" max="21" width="10.75" customWidth="1"/>
    <col min="22" max="22" width="12.25" customWidth="1"/>
    <col min="24" max="24" width="8.75" customWidth="1"/>
    <col min="25" max="25" width="7" customWidth="1"/>
    <col min="26" max="26" width="37.25" customWidth="1"/>
  </cols>
  <sheetData>
    <row r="1" spans="1:26" ht="15" x14ac:dyDescent="0.2">
      <c r="A1" s="6"/>
      <c r="B1" s="20" t="s">
        <v>6</v>
      </c>
      <c r="C1" s="20"/>
      <c r="D1" s="20" t="s">
        <v>10</v>
      </c>
      <c r="E1" s="20"/>
      <c r="F1" s="20"/>
      <c r="G1" s="20" t="s">
        <v>13</v>
      </c>
      <c r="H1" s="20"/>
      <c r="I1" s="20" t="s">
        <v>14</v>
      </c>
      <c r="J1" s="20"/>
      <c r="K1" s="20" t="s">
        <v>17</v>
      </c>
      <c r="L1" s="20"/>
      <c r="M1" s="6"/>
      <c r="N1" s="20" t="s">
        <v>20</v>
      </c>
      <c r="O1" s="20"/>
      <c r="P1" s="20"/>
      <c r="Q1" s="20"/>
      <c r="R1" s="20"/>
      <c r="S1" s="20"/>
      <c r="T1" s="20"/>
      <c r="U1" s="20" t="s">
        <v>28</v>
      </c>
      <c r="V1" s="20"/>
      <c r="W1" s="20"/>
      <c r="X1" s="20"/>
      <c r="Y1" s="6"/>
      <c r="Z1" s="6"/>
    </row>
    <row r="2" spans="1:26" s="5" customFormat="1" ht="44.25" customHeight="1" x14ac:dyDescent="0.2">
      <c r="A2" s="7" t="s">
        <v>9</v>
      </c>
      <c r="B2" s="7" t="s">
        <v>7</v>
      </c>
      <c r="C2" s="7" t="s">
        <v>8</v>
      </c>
      <c r="D2" s="10" t="s">
        <v>11</v>
      </c>
      <c r="E2" s="7" t="s">
        <v>12</v>
      </c>
      <c r="F2" s="7" t="s">
        <v>169</v>
      </c>
      <c r="G2" s="7" t="s">
        <v>172</v>
      </c>
      <c r="H2" s="7" t="s">
        <v>173</v>
      </c>
      <c r="I2" s="10" t="s">
        <v>15</v>
      </c>
      <c r="J2" s="7" t="s">
        <v>16</v>
      </c>
      <c r="K2" s="7" t="s">
        <v>174</v>
      </c>
      <c r="L2" s="7" t="s">
        <v>18</v>
      </c>
      <c r="M2" s="7" t="s">
        <v>19</v>
      </c>
      <c r="N2" s="7" t="s">
        <v>21</v>
      </c>
      <c r="O2" s="7" t="s">
        <v>22</v>
      </c>
      <c r="P2" s="7" t="s">
        <v>23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29</v>
      </c>
      <c r="V2" s="7" t="s">
        <v>30</v>
      </c>
      <c r="W2" s="7" t="s">
        <v>31</v>
      </c>
      <c r="X2" s="7" t="s">
        <v>175</v>
      </c>
      <c r="Y2" s="7" t="s">
        <v>162</v>
      </c>
      <c r="Z2" s="7" t="s">
        <v>158</v>
      </c>
    </row>
    <row r="3" spans="1:26" x14ac:dyDescent="0.2">
      <c r="A3" s="6">
        <v>1</v>
      </c>
      <c r="B3" s="6">
        <v>301</v>
      </c>
      <c r="C3" s="6">
        <v>2</v>
      </c>
      <c r="D3" s="9" t="s">
        <v>77</v>
      </c>
      <c r="E3" s="6" t="s">
        <v>80</v>
      </c>
      <c r="F3" s="6" t="s">
        <v>177</v>
      </c>
      <c r="G3" s="6" t="s">
        <v>78</v>
      </c>
      <c r="H3" s="6" t="s">
        <v>160</v>
      </c>
      <c r="I3" s="9">
        <v>92</v>
      </c>
      <c r="J3" s="6">
        <v>220</v>
      </c>
      <c r="K3" s="6" t="s">
        <v>84</v>
      </c>
      <c r="L3" s="6">
        <v>12</v>
      </c>
      <c r="M3" s="6" t="s">
        <v>76</v>
      </c>
      <c r="N3" s="6" t="s">
        <v>32</v>
      </c>
      <c r="O3" s="6" t="s">
        <v>39</v>
      </c>
      <c r="P3" s="6" t="s">
        <v>41</v>
      </c>
      <c r="Q3" s="6" t="s">
        <v>42</v>
      </c>
      <c r="R3" s="6" t="s">
        <v>38</v>
      </c>
      <c r="S3" s="6" t="s">
        <v>52</v>
      </c>
      <c r="T3" s="6" t="s">
        <v>38</v>
      </c>
      <c r="U3" s="6" t="s">
        <v>54</v>
      </c>
      <c r="V3" s="6" t="s">
        <v>60</v>
      </c>
      <c r="W3" s="6" t="s">
        <v>65</v>
      </c>
      <c r="X3" s="6" t="s">
        <v>71</v>
      </c>
      <c r="Y3" s="6"/>
      <c r="Z3" s="6" t="s">
        <v>180</v>
      </c>
    </row>
    <row r="4" spans="1:26" x14ac:dyDescent="0.2">
      <c r="A4" s="6">
        <v>2</v>
      </c>
      <c r="B4" s="6">
        <v>302</v>
      </c>
      <c r="C4" s="6">
        <v>22</v>
      </c>
      <c r="D4" s="9" t="s">
        <v>77</v>
      </c>
      <c r="E4" s="6" t="s">
        <v>80</v>
      </c>
      <c r="F4" s="6" t="s">
        <v>177</v>
      </c>
      <c r="G4" s="6" t="s">
        <v>78</v>
      </c>
      <c r="H4" s="6" t="s">
        <v>160</v>
      </c>
      <c r="I4" s="9">
        <v>72</v>
      </c>
      <c r="J4" s="6">
        <v>220</v>
      </c>
      <c r="K4" s="6" t="s">
        <v>84</v>
      </c>
      <c r="L4" s="6">
        <v>12</v>
      </c>
      <c r="M4" s="6" t="s">
        <v>76</v>
      </c>
      <c r="N4" s="6" t="s">
        <v>33</v>
      </c>
      <c r="O4" s="6" t="s">
        <v>39</v>
      </c>
      <c r="P4" s="6" t="s">
        <v>38</v>
      </c>
      <c r="Q4" s="6" t="s">
        <v>42</v>
      </c>
      <c r="R4" s="6" t="s">
        <v>38</v>
      </c>
      <c r="S4" s="6" t="s">
        <v>52</v>
      </c>
      <c r="T4" s="6" t="s">
        <v>38</v>
      </c>
      <c r="U4" s="6" t="s">
        <v>55</v>
      </c>
      <c r="V4" s="6" t="s">
        <v>61</v>
      </c>
      <c r="W4" s="6" t="s">
        <v>66</v>
      </c>
      <c r="X4" s="6" t="s">
        <v>71</v>
      </c>
      <c r="Y4" s="6"/>
      <c r="Z4" s="6" t="s">
        <v>180</v>
      </c>
    </row>
    <row r="5" spans="1:26" x14ac:dyDescent="0.2">
      <c r="A5" s="6">
        <v>3</v>
      </c>
      <c r="B5" s="6">
        <v>303</v>
      </c>
      <c r="C5" s="6">
        <v>3</v>
      </c>
      <c r="D5" s="9" t="s">
        <v>77</v>
      </c>
      <c r="E5" s="6" t="s">
        <v>80</v>
      </c>
      <c r="F5" s="6" t="s">
        <v>177</v>
      </c>
      <c r="G5" s="6" t="s">
        <v>78</v>
      </c>
      <c r="H5" s="6" t="s">
        <v>160</v>
      </c>
      <c r="I5" s="9">
        <v>92</v>
      </c>
      <c r="J5" s="6">
        <v>220</v>
      </c>
      <c r="K5" s="6" t="s">
        <v>84</v>
      </c>
      <c r="L5" s="6">
        <v>12</v>
      </c>
      <c r="M5" s="6" t="s">
        <v>132</v>
      </c>
      <c r="N5" s="6" t="s">
        <v>34</v>
      </c>
      <c r="O5" s="6" t="s">
        <v>39</v>
      </c>
      <c r="P5" s="6" t="s">
        <v>38</v>
      </c>
      <c r="Q5" s="6" t="s">
        <v>43</v>
      </c>
      <c r="R5" s="6" t="s">
        <v>38</v>
      </c>
      <c r="S5" s="6" t="s">
        <v>52</v>
      </c>
      <c r="T5" s="6" t="s">
        <v>38</v>
      </c>
      <c r="U5" s="6" t="s">
        <v>54</v>
      </c>
      <c r="V5" s="6" t="s">
        <v>60</v>
      </c>
      <c r="W5" s="6" t="s">
        <v>66</v>
      </c>
      <c r="X5" s="6" t="s">
        <v>71</v>
      </c>
      <c r="Y5" s="6"/>
      <c r="Z5" s="6" t="s">
        <v>180</v>
      </c>
    </row>
    <row r="6" spans="1:26" x14ac:dyDescent="0.2">
      <c r="A6" s="6">
        <v>4</v>
      </c>
      <c r="B6" s="6">
        <v>304</v>
      </c>
      <c r="C6" s="6">
        <v>23</v>
      </c>
      <c r="D6" s="9" t="s">
        <v>78</v>
      </c>
      <c r="E6" s="6" t="s">
        <v>81</v>
      </c>
      <c r="F6" s="6" t="e">
        <f>VLOOKUP(Table5[[#This Row],[מספר]],#REF!,11,FALSE)</f>
        <v>#REF!</v>
      </c>
      <c r="G6" s="6" t="s">
        <v>78</v>
      </c>
      <c r="H6" s="6" t="e">
        <f>VLOOKUP(Table5[[#This Row],[מספר]],#REF!,6,FALSE)</f>
        <v>#REF!</v>
      </c>
      <c r="I6" s="9" t="s">
        <v>1</v>
      </c>
      <c r="J6" s="6">
        <v>220</v>
      </c>
      <c r="K6" s="6" t="s">
        <v>84</v>
      </c>
      <c r="L6" s="6">
        <v>12</v>
      </c>
      <c r="M6" s="6" t="s">
        <v>88</v>
      </c>
      <c r="N6" s="6" t="s">
        <v>35</v>
      </c>
      <c r="O6" s="6" t="s">
        <v>39</v>
      </c>
      <c r="P6" s="6" t="s">
        <v>38</v>
      </c>
      <c r="Q6" s="6" t="s">
        <v>44</v>
      </c>
      <c r="R6" s="6" t="s">
        <v>48</v>
      </c>
      <c r="S6" s="6" t="s">
        <v>38</v>
      </c>
      <c r="T6" s="6" t="s">
        <v>38</v>
      </c>
      <c r="U6" s="6" t="s">
        <v>38</v>
      </c>
      <c r="V6" s="6" t="s">
        <v>38</v>
      </c>
      <c r="W6" s="6" t="s">
        <v>67</v>
      </c>
      <c r="X6" s="6" t="s">
        <v>72</v>
      </c>
      <c r="Y6" s="6"/>
      <c r="Z6" s="6"/>
    </row>
    <row r="7" spans="1:26" x14ac:dyDescent="0.2">
      <c r="A7" s="6">
        <v>5</v>
      </c>
      <c r="B7" s="6">
        <v>305</v>
      </c>
      <c r="C7" s="6">
        <v>24</v>
      </c>
      <c r="D7" s="9" t="s">
        <v>78</v>
      </c>
      <c r="E7" s="6" t="s">
        <v>81</v>
      </c>
      <c r="F7" s="6" t="e">
        <f>VLOOKUP(Table5[[#This Row],[מספר]],#REF!,11,FALSE)</f>
        <v>#REF!</v>
      </c>
      <c r="G7" s="6" t="s">
        <v>78</v>
      </c>
      <c r="H7" s="6" t="e">
        <f>VLOOKUP(Table5[[#This Row],[מספר]],#REF!,6,FALSE)</f>
        <v>#REF!</v>
      </c>
      <c r="I7" s="9" t="s">
        <v>2</v>
      </c>
      <c r="J7" s="6">
        <v>220</v>
      </c>
      <c r="K7" s="6" t="s">
        <v>84</v>
      </c>
      <c r="L7" s="6">
        <v>12</v>
      </c>
      <c r="M7" s="6" t="s">
        <v>89</v>
      </c>
      <c r="N7" s="6" t="s">
        <v>35</v>
      </c>
      <c r="O7" s="6" t="s">
        <v>40</v>
      </c>
      <c r="P7" s="6" t="s">
        <v>38</v>
      </c>
      <c r="Q7" s="6" t="s">
        <v>44</v>
      </c>
      <c r="R7" s="6" t="s">
        <v>38</v>
      </c>
      <c r="S7" s="6" t="s">
        <v>38</v>
      </c>
      <c r="T7" s="6" t="s">
        <v>38</v>
      </c>
      <c r="U7" s="6" t="s">
        <v>38</v>
      </c>
      <c r="V7" s="6" t="s">
        <v>38</v>
      </c>
      <c r="W7" s="6" t="s">
        <v>67</v>
      </c>
      <c r="X7" s="6" t="s">
        <v>72</v>
      </c>
      <c r="Y7" s="6"/>
      <c r="Z7" s="6"/>
    </row>
    <row r="8" spans="1:26" x14ac:dyDescent="0.2">
      <c r="A8" s="6">
        <v>6</v>
      </c>
      <c r="B8" s="6">
        <v>306</v>
      </c>
      <c r="C8" s="6">
        <v>1</v>
      </c>
      <c r="D8" s="9" t="s">
        <v>77</v>
      </c>
      <c r="E8" s="6" t="s">
        <v>82</v>
      </c>
      <c r="F8" s="6" t="s">
        <v>177</v>
      </c>
      <c r="G8" s="6" t="s">
        <v>78</v>
      </c>
      <c r="H8" s="6" t="s">
        <v>160</v>
      </c>
      <c r="I8" s="9">
        <v>92</v>
      </c>
      <c r="J8" s="6">
        <v>220</v>
      </c>
      <c r="K8" s="6" t="s">
        <v>84</v>
      </c>
      <c r="L8" s="6">
        <v>12</v>
      </c>
      <c r="M8" s="6" t="s">
        <v>76</v>
      </c>
      <c r="N8" s="6" t="s">
        <v>32</v>
      </c>
      <c r="O8" s="6" t="s">
        <v>39</v>
      </c>
      <c r="P8" s="6" t="s">
        <v>38</v>
      </c>
      <c r="Q8" s="6" t="s">
        <v>42</v>
      </c>
      <c r="R8" s="6" t="s">
        <v>38</v>
      </c>
      <c r="S8" s="6" t="s">
        <v>52</v>
      </c>
      <c r="T8" s="6" t="s">
        <v>53</v>
      </c>
      <c r="U8" s="6" t="s">
        <v>56</v>
      </c>
      <c r="V8" s="6" t="s">
        <v>62</v>
      </c>
      <c r="W8" s="6" t="s">
        <v>66</v>
      </c>
      <c r="X8" s="6" t="s">
        <v>71</v>
      </c>
      <c r="Y8" s="6"/>
      <c r="Z8" s="6" t="s">
        <v>180</v>
      </c>
    </row>
    <row r="9" spans="1:26" x14ac:dyDescent="0.2">
      <c r="A9" s="6">
        <v>7</v>
      </c>
      <c r="B9" s="6">
        <v>307</v>
      </c>
      <c r="C9" s="6">
        <v>1</v>
      </c>
      <c r="D9" s="9" t="s">
        <v>77</v>
      </c>
      <c r="E9" s="6" t="s">
        <v>82</v>
      </c>
      <c r="F9" s="6" t="s">
        <v>177</v>
      </c>
      <c r="G9" s="6" t="s">
        <v>78</v>
      </c>
      <c r="H9" s="6" t="s">
        <v>160</v>
      </c>
      <c r="I9" s="9">
        <v>92</v>
      </c>
      <c r="J9" s="6">
        <v>220</v>
      </c>
      <c r="K9" s="6" t="s">
        <v>84</v>
      </c>
      <c r="L9" s="6">
        <v>12</v>
      </c>
      <c r="M9" s="6" t="s">
        <v>76</v>
      </c>
      <c r="N9" s="6" t="s">
        <v>32</v>
      </c>
      <c r="O9" s="6" t="s">
        <v>39</v>
      </c>
      <c r="P9" s="6" t="s">
        <v>38</v>
      </c>
      <c r="Q9" s="6" t="s">
        <v>42</v>
      </c>
      <c r="R9" s="6" t="s">
        <v>38</v>
      </c>
      <c r="S9" s="6" t="s">
        <v>52</v>
      </c>
      <c r="T9" s="6" t="s">
        <v>53</v>
      </c>
      <c r="U9" s="6" t="s">
        <v>56</v>
      </c>
      <c r="V9" s="6" t="s">
        <v>62</v>
      </c>
      <c r="W9" s="6" t="s">
        <v>66</v>
      </c>
      <c r="X9" s="6" t="s">
        <v>71</v>
      </c>
      <c r="Y9" s="6"/>
      <c r="Z9" s="6" t="s">
        <v>180</v>
      </c>
    </row>
    <row r="10" spans="1:26" x14ac:dyDescent="0.2">
      <c r="A10" s="6">
        <v>8</v>
      </c>
      <c r="B10" s="6">
        <v>308</v>
      </c>
      <c r="C10" s="6">
        <v>1</v>
      </c>
      <c r="D10" s="9" t="s">
        <v>77</v>
      </c>
      <c r="E10" s="6" t="s">
        <v>82</v>
      </c>
      <c r="F10" s="6" t="s">
        <v>177</v>
      </c>
      <c r="G10" s="6" t="s">
        <v>78</v>
      </c>
      <c r="H10" s="6" t="s">
        <v>160</v>
      </c>
      <c r="I10" s="9">
        <v>92</v>
      </c>
      <c r="J10" s="6">
        <v>220</v>
      </c>
      <c r="K10" s="6" t="s">
        <v>84</v>
      </c>
      <c r="L10" s="6">
        <v>12</v>
      </c>
      <c r="M10" s="6" t="s">
        <v>76</v>
      </c>
      <c r="N10" s="6" t="s">
        <v>32</v>
      </c>
      <c r="O10" s="6" t="s">
        <v>39</v>
      </c>
      <c r="P10" s="6" t="s">
        <v>38</v>
      </c>
      <c r="Q10" s="6" t="s">
        <v>42</v>
      </c>
      <c r="R10" s="6" t="s">
        <v>38</v>
      </c>
      <c r="S10" s="6" t="s">
        <v>52</v>
      </c>
      <c r="T10" s="6" t="s">
        <v>53</v>
      </c>
      <c r="U10" s="6" t="s">
        <v>56</v>
      </c>
      <c r="V10" s="6" t="s">
        <v>62</v>
      </c>
      <c r="W10" s="6" t="s">
        <v>66</v>
      </c>
      <c r="X10" s="6" t="s">
        <v>71</v>
      </c>
      <c r="Y10" s="6"/>
      <c r="Z10" s="6" t="s">
        <v>180</v>
      </c>
    </row>
    <row r="11" spans="1:26" x14ac:dyDescent="0.2">
      <c r="A11" s="6">
        <v>9</v>
      </c>
      <c r="B11" s="6">
        <v>309</v>
      </c>
      <c r="C11" s="6">
        <v>1</v>
      </c>
      <c r="D11" s="9" t="s">
        <v>77</v>
      </c>
      <c r="E11" s="6" t="s">
        <v>82</v>
      </c>
      <c r="F11" s="6" t="s">
        <v>177</v>
      </c>
      <c r="G11" s="6" t="s">
        <v>78</v>
      </c>
      <c r="H11" s="6" t="s">
        <v>160</v>
      </c>
      <c r="I11" s="9">
        <v>92</v>
      </c>
      <c r="J11" s="6">
        <v>220</v>
      </c>
      <c r="K11" s="6" t="s">
        <v>84</v>
      </c>
      <c r="L11" s="6">
        <v>12</v>
      </c>
      <c r="M11" s="6" t="s">
        <v>76</v>
      </c>
      <c r="N11" s="6" t="s">
        <v>32</v>
      </c>
      <c r="O11" s="6" t="s">
        <v>39</v>
      </c>
      <c r="P11" s="6" t="s">
        <v>38</v>
      </c>
      <c r="Q11" s="6" t="s">
        <v>42</v>
      </c>
      <c r="R11" s="6" t="s">
        <v>38</v>
      </c>
      <c r="S11" s="6" t="s">
        <v>52</v>
      </c>
      <c r="T11" s="6" t="s">
        <v>53</v>
      </c>
      <c r="U11" s="6" t="s">
        <v>56</v>
      </c>
      <c r="V11" s="6" t="s">
        <v>62</v>
      </c>
      <c r="W11" s="6" t="s">
        <v>66</v>
      </c>
      <c r="X11" s="6" t="s">
        <v>71</v>
      </c>
      <c r="Y11" s="6"/>
      <c r="Z11" s="6" t="s">
        <v>180</v>
      </c>
    </row>
    <row r="12" spans="1:26" x14ac:dyDescent="0.2">
      <c r="A12" s="6">
        <v>10</v>
      </c>
      <c r="B12" s="6">
        <v>310</v>
      </c>
      <c r="C12" s="6">
        <v>1</v>
      </c>
      <c r="D12" s="9" t="s">
        <v>77</v>
      </c>
      <c r="E12" s="6" t="s">
        <v>82</v>
      </c>
      <c r="F12" s="6" t="s">
        <v>177</v>
      </c>
      <c r="G12" s="6" t="s">
        <v>78</v>
      </c>
      <c r="H12" s="6" t="s">
        <v>160</v>
      </c>
      <c r="I12" s="9">
        <v>92</v>
      </c>
      <c r="J12" s="6">
        <v>220</v>
      </c>
      <c r="K12" s="6" t="s">
        <v>84</v>
      </c>
      <c r="L12" s="6">
        <v>12</v>
      </c>
      <c r="M12" s="6" t="s">
        <v>76</v>
      </c>
      <c r="N12" s="6" t="s">
        <v>32</v>
      </c>
      <c r="O12" s="6" t="s">
        <v>39</v>
      </c>
      <c r="P12" s="6" t="s">
        <v>38</v>
      </c>
      <c r="Q12" s="6" t="s">
        <v>42</v>
      </c>
      <c r="R12" s="6" t="s">
        <v>38</v>
      </c>
      <c r="S12" s="6" t="s">
        <v>52</v>
      </c>
      <c r="T12" s="6" t="s">
        <v>53</v>
      </c>
      <c r="U12" s="6" t="s">
        <v>56</v>
      </c>
      <c r="V12" s="6" t="s">
        <v>62</v>
      </c>
      <c r="W12" s="6" t="s">
        <v>66</v>
      </c>
      <c r="X12" s="6" t="s">
        <v>71</v>
      </c>
      <c r="Y12" s="6"/>
      <c r="Z12" s="6" t="s">
        <v>180</v>
      </c>
    </row>
    <row r="13" spans="1:26" x14ac:dyDescent="0.2">
      <c r="A13" s="6">
        <v>11</v>
      </c>
      <c r="B13" s="6">
        <v>311</v>
      </c>
      <c r="C13" s="6">
        <v>1</v>
      </c>
      <c r="D13" s="9" t="s">
        <v>77</v>
      </c>
      <c r="E13" s="6" t="s">
        <v>82</v>
      </c>
      <c r="F13" s="6" t="s">
        <v>177</v>
      </c>
      <c r="G13" s="6" t="s">
        <v>78</v>
      </c>
      <c r="H13" s="6" t="s">
        <v>160</v>
      </c>
      <c r="I13" s="9">
        <v>92</v>
      </c>
      <c r="J13" s="6">
        <v>220</v>
      </c>
      <c r="K13" s="6" t="s">
        <v>84</v>
      </c>
      <c r="L13" s="6">
        <v>12</v>
      </c>
      <c r="M13" s="6" t="s">
        <v>76</v>
      </c>
      <c r="N13" s="6" t="s">
        <v>32</v>
      </c>
      <c r="O13" s="6" t="s">
        <v>39</v>
      </c>
      <c r="P13" s="6" t="s">
        <v>38</v>
      </c>
      <c r="Q13" s="6" t="s">
        <v>42</v>
      </c>
      <c r="R13" s="6" t="s">
        <v>38</v>
      </c>
      <c r="S13" s="6" t="s">
        <v>52</v>
      </c>
      <c r="T13" s="6" t="s">
        <v>53</v>
      </c>
      <c r="U13" s="6" t="s">
        <v>56</v>
      </c>
      <c r="V13" s="6" t="s">
        <v>62</v>
      </c>
      <c r="W13" s="6" t="s">
        <v>66</v>
      </c>
      <c r="X13" s="6" t="s">
        <v>71</v>
      </c>
      <c r="Y13" s="6"/>
      <c r="Z13" s="6" t="s">
        <v>180</v>
      </c>
    </row>
    <row r="14" spans="1:26" x14ac:dyDescent="0.2">
      <c r="A14" s="6">
        <v>12</v>
      </c>
      <c r="B14" s="6">
        <v>312</v>
      </c>
      <c r="C14" s="6">
        <v>1</v>
      </c>
      <c r="D14" s="9" t="s">
        <v>77</v>
      </c>
      <c r="E14" s="6" t="s">
        <v>82</v>
      </c>
      <c r="F14" s="6" t="s">
        <v>177</v>
      </c>
      <c r="G14" s="6" t="s">
        <v>78</v>
      </c>
      <c r="H14" s="6" t="s">
        <v>160</v>
      </c>
      <c r="I14" s="9">
        <v>92</v>
      </c>
      <c r="J14" s="6">
        <v>220</v>
      </c>
      <c r="K14" s="6" t="s">
        <v>84</v>
      </c>
      <c r="L14" s="6">
        <v>12</v>
      </c>
      <c r="M14" s="6" t="s">
        <v>76</v>
      </c>
      <c r="N14" s="6" t="s">
        <v>32</v>
      </c>
      <c r="O14" s="6" t="s">
        <v>39</v>
      </c>
      <c r="P14" s="6" t="s">
        <v>38</v>
      </c>
      <c r="Q14" s="6" t="s">
        <v>42</v>
      </c>
      <c r="R14" s="6" t="s">
        <v>38</v>
      </c>
      <c r="S14" s="6" t="s">
        <v>52</v>
      </c>
      <c r="T14" s="6" t="s">
        <v>53</v>
      </c>
      <c r="U14" s="6" t="s">
        <v>56</v>
      </c>
      <c r="V14" s="6" t="s">
        <v>62</v>
      </c>
      <c r="W14" s="6" t="s">
        <v>66</v>
      </c>
      <c r="X14" s="6" t="s">
        <v>71</v>
      </c>
      <c r="Y14" s="6"/>
      <c r="Z14" s="6" t="s">
        <v>180</v>
      </c>
    </row>
    <row r="15" spans="1:26" x14ac:dyDescent="0.2">
      <c r="A15" s="6">
        <v>13</v>
      </c>
      <c r="B15" s="6">
        <v>313</v>
      </c>
      <c r="C15" s="6">
        <v>1</v>
      </c>
      <c r="D15" s="9" t="s">
        <v>77</v>
      </c>
      <c r="E15" s="6" t="s">
        <v>82</v>
      </c>
      <c r="F15" s="6" t="s">
        <v>177</v>
      </c>
      <c r="G15" s="6" t="s">
        <v>78</v>
      </c>
      <c r="H15" s="6" t="s">
        <v>160</v>
      </c>
      <c r="I15" s="9">
        <v>92</v>
      </c>
      <c r="J15" s="6">
        <v>220</v>
      </c>
      <c r="K15" s="6" t="s">
        <v>84</v>
      </c>
      <c r="L15" s="6">
        <v>12</v>
      </c>
      <c r="M15" s="6" t="s">
        <v>76</v>
      </c>
      <c r="N15" s="6" t="s">
        <v>32</v>
      </c>
      <c r="O15" s="6" t="s">
        <v>39</v>
      </c>
      <c r="P15" s="6" t="s">
        <v>38</v>
      </c>
      <c r="Q15" s="6" t="s">
        <v>42</v>
      </c>
      <c r="R15" s="6" t="s">
        <v>38</v>
      </c>
      <c r="S15" s="6" t="s">
        <v>52</v>
      </c>
      <c r="T15" s="6" t="s">
        <v>53</v>
      </c>
      <c r="U15" s="6" t="s">
        <v>56</v>
      </c>
      <c r="V15" s="6" t="s">
        <v>62</v>
      </c>
      <c r="W15" s="6" t="s">
        <v>66</v>
      </c>
      <c r="X15" s="6" t="s">
        <v>71</v>
      </c>
      <c r="Y15" s="6"/>
      <c r="Z15" s="6" t="s">
        <v>180</v>
      </c>
    </row>
    <row r="16" spans="1:26" x14ac:dyDescent="0.2">
      <c r="A16" s="6">
        <v>14</v>
      </c>
      <c r="B16" s="6">
        <v>314</v>
      </c>
      <c r="C16" s="6">
        <v>1</v>
      </c>
      <c r="D16" s="9" t="s">
        <v>77</v>
      </c>
      <c r="E16" s="6" t="s">
        <v>82</v>
      </c>
      <c r="F16" s="6" t="s">
        <v>177</v>
      </c>
      <c r="G16" s="6" t="s">
        <v>78</v>
      </c>
      <c r="H16" s="6" t="s">
        <v>160</v>
      </c>
      <c r="I16" s="9">
        <v>92</v>
      </c>
      <c r="J16" s="6">
        <v>220</v>
      </c>
      <c r="K16" s="6" t="s">
        <v>84</v>
      </c>
      <c r="L16" s="6">
        <v>12</v>
      </c>
      <c r="M16" s="6" t="s">
        <v>76</v>
      </c>
      <c r="N16" s="6" t="s">
        <v>32</v>
      </c>
      <c r="O16" s="6" t="s">
        <v>39</v>
      </c>
      <c r="P16" s="6" t="s">
        <v>38</v>
      </c>
      <c r="Q16" s="6" t="s">
        <v>42</v>
      </c>
      <c r="R16" s="6" t="s">
        <v>38</v>
      </c>
      <c r="S16" s="6" t="s">
        <v>52</v>
      </c>
      <c r="T16" s="6" t="s">
        <v>53</v>
      </c>
      <c r="U16" s="6" t="s">
        <v>56</v>
      </c>
      <c r="V16" s="6" t="s">
        <v>62</v>
      </c>
      <c r="W16" s="6" t="s">
        <v>66</v>
      </c>
      <c r="X16" s="6" t="s">
        <v>71</v>
      </c>
      <c r="Y16" s="6"/>
      <c r="Z16" s="6" t="s">
        <v>180</v>
      </c>
    </row>
    <row r="17" spans="1:26" x14ac:dyDescent="0.2">
      <c r="A17" s="6">
        <v>15</v>
      </c>
      <c r="B17" s="6">
        <v>315</v>
      </c>
      <c r="C17" s="6">
        <v>1</v>
      </c>
      <c r="D17" s="9" t="s">
        <v>77</v>
      </c>
      <c r="E17" s="6" t="s">
        <v>82</v>
      </c>
      <c r="F17" s="6" t="s">
        <v>177</v>
      </c>
      <c r="G17" s="6" t="s">
        <v>78</v>
      </c>
      <c r="H17" s="6" t="s">
        <v>160</v>
      </c>
      <c r="I17" s="9">
        <v>92</v>
      </c>
      <c r="J17" s="6">
        <v>220</v>
      </c>
      <c r="K17" s="6" t="s">
        <v>84</v>
      </c>
      <c r="L17" s="6">
        <v>12</v>
      </c>
      <c r="M17" s="6" t="s">
        <v>76</v>
      </c>
      <c r="N17" s="6" t="s">
        <v>32</v>
      </c>
      <c r="O17" s="6" t="s">
        <v>39</v>
      </c>
      <c r="P17" s="6" t="s">
        <v>38</v>
      </c>
      <c r="Q17" s="6" t="s">
        <v>42</v>
      </c>
      <c r="R17" s="6" t="s">
        <v>38</v>
      </c>
      <c r="S17" s="6" t="s">
        <v>52</v>
      </c>
      <c r="T17" s="6" t="s">
        <v>53</v>
      </c>
      <c r="U17" s="6" t="s">
        <v>56</v>
      </c>
      <c r="V17" s="6" t="s">
        <v>62</v>
      </c>
      <c r="W17" s="6" t="s">
        <v>66</v>
      </c>
      <c r="X17" s="6" t="s">
        <v>71</v>
      </c>
      <c r="Y17" s="6"/>
      <c r="Z17" s="6" t="s">
        <v>180</v>
      </c>
    </row>
    <row r="18" spans="1:26" x14ac:dyDescent="0.2">
      <c r="A18" s="6">
        <v>16</v>
      </c>
      <c r="B18" s="6">
        <v>316</v>
      </c>
      <c r="C18" s="6">
        <v>1</v>
      </c>
      <c r="D18" s="9" t="s">
        <v>77</v>
      </c>
      <c r="E18" s="6" t="s">
        <v>82</v>
      </c>
      <c r="F18" s="6" t="s">
        <v>177</v>
      </c>
      <c r="G18" s="6" t="s">
        <v>78</v>
      </c>
      <c r="H18" s="6" t="s">
        <v>160</v>
      </c>
      <c r="I18" s="9">
        <v>92</v>
      </c>
      <c r="J18" s="6">
        <v>220</v>
      </c>
      <c r="K18" s="6" t="s">
        <v>84</v>
      </c>
      <c r="L18" s="6">
        <v>12</v>
      </c>
      <c r="M18" s="6" t="s">
        <v>76</v>
      </c>
      <c r="N18" s="6" t="s">
        <v>32</v>
      </c>
      <c r="O18" s="6" t="s">
        <v>39</v>
      </c>
      <c r="P18" s="6" t="s">
        <v>38</v>
      </c>
      <c r="Q18" s="6" t="s">
        <v>42</v>
      </c>
      <c r="R18" s="6" t="s">
        <v>38</v>
      </c>
      <c r="S18" s="6" t="s">
        <v>52</v>
      </c>
      <c r="T18" s="6" t="s">
        <v>53</v>
      </c>
      <c r="U18" s="6" t="s">
        <v>56</v>
      </c>
      <c r="V18" s="6" t="s">
        <v>62</v>
      </c>
      <c r="W18" s="6" t="s">
        <v>66</v>
      </c>
      <c r="X18" s="6" t="s">
        <v>71</v>
      </c>
      <c r="Y18" s="6"/>
      <c r="Z18" s="6" t="s">
        <v>180</v>
      </c>
    </row>
    <row r="19" spans="1:26" x14ac:dyDescent="0.2">
      <c r="A19" s="6">
        <v>17</v>
      </c>
      <c r="B19" s="6">
        <v>317</v>
      </c>
      <c r="C19" s="6">
        <v>1</v>
      </c>
      <c r="D19" s="9" t="s">
        <v>77</v>
      </c>
      <c r="E19" s="6" t="s">
        <v>82</v>
      </c>
      <c r="F19" s="6" t="s">
        <v>177</v>
      </c>
      <c r="G19" s="6" t="s">
        <v>78</v>
      </c>
      <c r="H19" s="6" t="s">
        <v>160</v>
      </c>
      <c r="I19" s="9">
        <v>92</v>
      </c>
      <c r="J19" s="6">
        <v>220</v>
      </c>
      <c r="K19" s="6" t="s">
        <v>84</v>
      </c>
      <c r="L19" s="6">
        <v>12</v>
      </c>
      <c r="M19" s="6" t="s">
        <v>76</v>
      </c>
      <c r="N19" s="6" t="s">
        <v>32</v>
      </c>
      <c r="O19" s="6" t="s">
        <v>39</v>
      </c>
      <c r="P19" s="6" t="s">
        <v>38</v>
      </c>
      <c r="Q19" s="6" t="s">
        <v>42</v>
      </c>
      <c r="R19" s="6" t="s">
        <v>38</v>
      </c>
      <c r="S19" s="6" t="s">
        <v>52</v>
      </c>
      <c r="T19" s="6" t="s">
        <v>53</v>
      </c>
      <c r="U19" s="6" t="s">
        <v>56</v>
      </c>
      <c r="V19" s="6" t="s">
        <v>62</v>
      </c>
      <c r="W19" s="6" t="s">
        <v>66</v>
      </c>
      <c r="X19" s="6" t="s">
        <v>71</v>
      </c>
      <c r="Y19" s="6"/>
      <c r="Z19" s="6" t="s">
        <v>180</v>
      </c>
    </row>
    <row r="20" spans="1:26" x14ac:dyDescent="0.2">
      <c r="A20" s="6">
        <v>18</v>
      </c>
      <c r="B20" s="6">
        <v>318</v>
      </c>
      <c r="C20" s="6">
        <v>27</v>
      </c>
      <c r="D20" s="9" t="s">
        <v>78</v>
      </c>
      <c r="E20" s="6" t="s">
        <v>81</v>
      </c>
      <c r="F20" s="6" t="e">
        <f>VLOOKUP(Table5[[#This Row],[מספר]],#REF!,11,FALSE)</f>
        <v>#REF!</v>
      </c>
      <c r="G20" s="6" t="s">
        <v>78</v>
      </c>
      <c r="H20" s="6" t="e">
        <f>VLOOKUP(Table5[[#This Row],[מספר]],#REF!,6,FALSE)</f>
        <v>#REF!</v>
      </c>
      <c r="I20" s="9">
        <v>310</v>
      </c>
      <c r="J20" s="6">
        <v>220</v>
      </c>
      <c r="K20" s="6" t="s">
        <v>85</v>
      </c>
      <c r="L20" s="6">
        <v>20</v>
      </c>
      <c r="M20" s="6" t="s">
        <v>133</v>
      </c>
      <c r="N20" s="6" t="s">
        <v>35</v>
      </c>
      <c r="O20" s="6" t="s">
        <v>39</v>
      </c>
      <c r="P20" s="6" t="s">
        <v>38</v>
      </c>
      <c r="Q20" s="6" t="s">
        <v>44</v>
      </c>
      <c r="R20" s="6" t="s">
        <v>48</v>
      </c>
      <c r="S20" s="6" t="s">
        <v>38</v>
      </c>
      <c r="T20" s="6" t="s">
        <v>38</v>
      </c>
      <c r="U20" s="6" t="s">
        <v>57</v>
      </c>
      <c r="V20" s="6" t="s">
        <v>57</v>
      </c>
      <c r="W20" s="6" t="s">
        <v>68</v>
      </c>
      <c r="X20" s="6" t="s">
        <v>68</v>
      </c>
      <c r="Y20" s="6"/>
      <c r="Z20" s="6" t="e">
        <f>VLOOKUP(B20,#REF!,13,FALSE)</f>
        <v>#REF!</v>
      </c>
    </row>
    <row r="21" spans="1:26" x14ac:dyDescent="0.2">
      <c r="A21" s="6">
        <v>19</v>
      </c>
      <c r="B21" s="6">
        <v>319</v>
      </c>
      <c r="C21" s="6">
        <v>23</v>
      </c>
      <c r="D21" s="9" t="s">
        <v>78</v>
      </c>
      <c r="E21" s="6" t="s">
        <v>81</v>
      </c>
      <c r="F21" s="6" t="e">
        <f>VLOOKUP(Table5[[#This Row],[מספר]],#REF!,11,FALSE)</f>
        <v>#REF!</v>
      </c>
      <c r="G21" s="6" t="s">
        <v>78</v>
      </c>
      <c r="H21" s="6" t="e">
        <f>VLOOKUP(Table5[[#This Row],[מספר]],#REF!,6,FALSE)</f>
        <v>#REF!</v>
      </c>
      <c r="I21" s="9" t="s">
        <v>1</v>
      </c>
      <c r="J21" s="6">
        <v>220</v>
      </c>
      <c r="K21" s="6" t="s">
        <v>85</v>
      </c>
      <c r="L21" s="6">
        <v>20</v>
      </c>
      <c r="M21" s="6" t="s">
        <v>88</v>
      </c>
      <c r="N21" s="6" t="s">
        <v>35</v>
      </c>
      <c r="O21" s="6" t="s">
        <v>39</v>
      </c>
      <c r="P21" s="6" t="s">
        <v>38</v>
      </c>
      <c r="Q21" s="6" t="s">
        <v>44</v>
      </c>
      <c r="R21" s="6" t="s">
        <v>48</v>
      </c>
      <c r="S21" s="6" t="s">
        <v>38</v>
      </c>
      <c r="T21" s="6" t="s">
        <v>38</v>
      </c>
      <c r="U21" s="6" t="s">
        <v>38</v>
      </c>
      <c r="V21" s="6" t="s">
        <v>38</v>
      </c>
      <c r="W21" s="6" t="s">
        <v>67</v>
      </c>
      <c r="X21" s="6" t="s">
        <v>72</v>
      </c>
      <c r="Y21" s="6"/>
      <c r="Z21" s="6" t="e">
        <f>VLOOKUP(B21,#REF!,13,FALSE)</f>
        <v>#REF!</v>
      </c>
    </row>
    <row r="22" spans="1:26" x14ac:dyDescent="0.2">
      <c r="A22" s="6">
        <v>20</v>
      </c>
      <c r="B22" s="6">
        <v>320</v>
      </c>
      <c r="C22" s="6">
        <v>16</v>
      </c>
      <c r="D22" s="9" t="s">
        <v>79</v>
      </c>
      <c r="E22" s="6" t="s">
        <v>81</v>
      </c>
      <c r="F22" s="6" t="e">
        <f>VLOOKUP(Table5[[#This Row],[מספר]],#REF!,11,FALSE)</f>
        <v>#REF!</v>
      </c>
      <c r="G22" s="6" t="s">
        <v>79</v>
      </c>
      <c r="H22" s="6" t="e">
        <f>VLOOKUP(Table5[[#This Row],[מספר]],#REF!,6,FALSE)</f>
        <v>#REF!</v>
      </c>
      <c r="I22" s="9" t="s">
        <v>108</v>
      </c>
      <c r="J22" s="6">
        <v>200</v>
      </c>
      <c r="K22" s="6" t="s">
        <v>86</v>
      </c>
      <c r="L22" s="6">
        <v>20</v>
      </c>
      <c r="M22" s="6" t="s">
        <v>91</v>
      </c>
      <c r="N22" s="6" t="s">
        <v>128</v>
      </c>
      <c r="O22" s="6"/>
      <c r="P22" s="6"/>
      <c r="Q22" s="6"/>
      <c r="R22" s="6"/>
      <c r="S22" s="6"/>
      <c r="T22" s="6"/>
      <c r="U22" s="6" t="s">
        <v>38</v>
      </c>
      <c r="V22" s="6" t="s">
        <v>38</v>
      </c>
      <c r="W22" s="6" t="s">
        <v>38</v>
      </c>
      <c r="X22" s="6" t="s">
        <v>38</v>
      </c>
      <c r="Y22" s="6"/>
      <c r="Z22" s="6" t="e">
        <f>VLOOKUP(B22,#REF!,13,FALSE)</f>
        <v>#REF!</v>
      </c>
    </row>
    <row r="23" spans="1:26" x14ac:dyDescent="0.2">
      <c r="A23" s="6">
        <v>21</v>
      </c>
      <c r="B23" s="6">
        <v>321</v>
      </c>
      <c r="C23" s="6">
        <v>15</v>
      </c>
      <c r="D23" s="9" t="s">
        <v>78</v>
      </c>
      <c r="E23" s="6" t="s">
        <v>81</v>
      </c>
      <c r="F23" s="6" t="s">
        <v>177</v>
      </c>
      <c r="G23" s="6" t="s">
        <v>78</v>
      </c>
      <c r="H23" s="6" t="s">
        <v>177</v>
      </c>
      <c r="I23" s="9">
        <v>120</v>
      </c>
      <c r="J23" s="6">
        <v>220</v>
      </c>
      <c r="K23" s="6" t="s">
        <v>85</v>
      </c>
      <c r="L23" s="6">
        <v>20</v>
      </c>
      <c r="M23" s="6" t="s">
        <v>155</v>
      </c>
      <c r="N23" s="6" t="s">
        <v>36</v>
      </c>
      <c r="O23" s="6" t="s">
        <v>40</v>
      </c>
      <c r="P23" s="6" t="s">
        <v>41</v>
      </c>
      <c r="Q23" s="6" t="s">
        <v>45</v>
      </c>
      <c r="R23" s="6" t="s">
        <v>50</v>
      </c>
      <c r="S23" s="6" t="s">
        <v>38</v>
      </c>
      <c r="T23" s="6" t="s">
        <v>53</v>
      </c>
      <c r="U23" s="6" t="s">
        <v>63</v>
      </c>
      <c r="V23" s="6" t="s">
        <v>58</v>
      </c>
      <c r="W23" s="6" t="s">
        <v>102</v>
      </c>
      <c r="X23" s="6" t="s">
        <v>105</v>
      </c>
      <c r="Y23" s="6"/>
      <c r="Z23" s="6" t="e">
        <f>VLOOKUP(B23,#REF!,13,FALSE)</f>
        <v>#REF!</v>
      </c>
    </row>
    <row r="24" spans="1:26" x14ac:dyDescent="0.2">
      <c r="A24" s="6">
        <v>22</v>
      </c>
      <c r="B24" s="6">
        <v>322</v>
      </c>
      <c r="C24" s="6">
        <v>1</v>
      </c>
      <c r="D24" s="9" t="s">
        <v>77</v>
      </c>
      <c r="E24" s="6" t="s">
        <v>82</v>
      </c>
      <c r="F24" s="6" t="s">
        <v>177</v>
      </c>
      <c r="G24" s="6" t="s">
        <v>78</v>
      </c>
      <c r="H24" s="6" t="s">
        <v>160</v>
      </c>
      <c r="I24" s="9">
        <v>92</v>
      </c>
      <c r="J24" s="6">
        <v>220</v>
      </c>
      <c r="K24" s="6" t="s">
        <v>84</v>
      </c>
      <c r="L24" s="6">
        <v>12</v>
      </c>
      <c r="M24" s="6" t="s">
        <v>76</v>
      </c>
      <c r="N24" s="6" t="s">
        <v>32</v>
      </c>
      <c r="O24" s="6" t="s">
        <v>39</v>
      </c>
      <c r="P24" s="6" t="s">
        <v>38</v>
      </c>
      <c r="Q24" s="6" t="s">
        <v>42</v>
      </c>
      <c r="R24" s="6" t="s">
        <v>38</v>
      </c>
      <c r="S24" s="6" t="s">
        <v>52</v>
      </c>
      <c r="T24" s="6" t="s">
        <v>53</v>
      </c>
      <c r="U24" s="6" t="s">
        <v>56</v>
      </c>
      <c r="V24" s="6" t="s">
        <v>62</v>
      </c>
      <c r="W24" s="6" t="s">
        <v>66</v>
      </c>
      <c r="X24" s="6" t="s">
        <v>71</v>
      </c>
      <c r="Y24" s="6"/>
      <c r="Z24" s="6" t="s">
        <v>180</v>
      </c>
    </row>
    <row r="25" spans="1:26" x14ac:dyDescent="0.2">
      <c r="A25" s="6">
        <v>23</v>
      </c>
      <c r="B25" s="6">
        <v>323</v>
      </c>
      <c r="C25" s="6">
        <v>9</v>
      </c>
      <c r="D25" s="9" t="s">
        <v>77</v>
      </c>
      <c r="E25" s="6" t="s">
        <v>83</v>
      </c>
      <c r="F25" s="6" t="s">
        <v>161</v>
      </c>
      <c r="G25" s="6" t="s">
        <v>78</v>
      </c>
      <c r="H25" s="6" t="s">
        <v>161</v>
      </c>
      <c r="I25" s="9" t="s">
        <v>5</v>
      </c>
      <c r="J25" s="6">
        <v>220</v>
      </c>
      <c r="K25" s="6" t="s">
        <v>85</v>
      </c>
      <c r="L25" s="6">
        <v>20</v>
      </c>
      <c r="M25" s="6" t="s">
        <v>156</v>
      </c>
      <c r="N25" s="6" t="s">
        <v>95</v>
      </c>
      <c r="O25" s="6" t="s">
        <v>39</v>
      </c>
      <c r="P25" s="6" t="s">
        <v>41</v>
      </c>
      <c r="Q25" s="6" t="s">
        <v>47</v>
      </c>
      <c r="R25" s="6" t="s">
        <v>51</v>
      </c>
      <c r="S25" s="6" t="s">
        <v>52</v>
      </c>
      <c r="T25" s="6" t="s">
        <v>53</v>
      </c>
      <c r="U25" s="6" t="s">
        <v>59</v>
      </c>
      <c r="V25" s="6" t="s">
        <v>64</v>
      </c>
      <c r="W25" s="6" t="s">
        <v>70</v>
      </c>
      <c r="X25" s="6" t="s">
        <v>74</v>
      </c>
      <c r="Y25" s="6"/>
      <c r="Z25" s="6"/>
    </row>
    <row r="26" spans="1:26" x14ac:dyDescent="0.2">
      <c r="A26" s="6">
        <v>24</v>
      </c>
      <c r="B26" s="6">
        <v>324</v>
      </c>
      <c r="C26" s="6">
        <v>10</v>
      </c>
      <c r="D26" s="9" t="s">
        <v>78</v>
      </c>
      <c r="E26" s="6" t="s">
        <v>83</v>
      </c>
      <c r="F26" s="6" t="e">
        <f>VLOOKUP(Table5[[#This Row],[מספר]],#REF!,11,FALSE)</f>
        <v>#REF!</v>
      </c>
      <c r="G26" s="6" t="s">
        <v>78</v>
      </c>
      <c r="H26" s="6" t="s">
        <v>177</v>
      </c>
      <c r="I26" s="9" t="s">
        <v>5</v>
      </c>
      <c r="J26" s="6">
        <v>220</v>
      </c>
      <c r="K26" s="6" t="s">
        <v>85</v>
      </c>
      <c r="L26" s="6">
        <v>20</v>
      </c>
      <c r="M26" s="6" t="s">
        <v>157</v>
      </c>
      <c r="N26" s="6" t="s">
        <v>95</v>
      </c>
      <c r="O26" s="6" t="s">
        <v>40</v>
      </c>
      <c r="P26" s="6" t="s">
        <v>41</v>
      </c>
      <c r="Q26" s="6" t="s">
        <v>97</v>
      </c>
      <c r="R26" s="6" t="s">
        <v>51</v>
      </c>
      <c r="S26" s="6" t="s">
        <v>52</v>
      </c>
      <c r="T26" s="6" t="s">
        <v>53</v>
      </c>
      <c r="U26" s="6" t="s">
        <v>59</v>
      </c>
      <c r="V26" s="6" t="s">
        <v>64</v>
      </c>
      <c r="W26" s="6" t="s">
        <v>103</v>
      </c>
      <c r="X26" s="6" t="s">
        <v>106</v>
      </c>
      <c r="Y26" s="6"/>
      <c r="Z26" s="6" t="e">
        <f>VLOOKUP(B26,#REF!,13,FALSE)</f>
        <v>#REF!</v>
      </c>
    </row>
    <row r="27" spans="1:26" x14ac:dyDescent="0.2">
      <c r="A27" s="6">
        <v>25</v>
      </c>
      <c r="B27" s="6">
        <v>325</v>
      </c>
      <c r="C27" s="6">
        <v>10</v>
      </c>
      <c r="D27" s="9" t="s">
        <v>78</v>
      </c>
      <c r="E27" s="6" t="s">
        <v>83</v>
      </c>
      <c r="F27" s="6" t="e">
        <f>VLOOKUP(Table5[[#This Row],[מספר]],#REF!,11,FALSE)</f>
        <v>#REF!</v>
      </c>
      <c r="G27" s="6" t="s">
        <v>78</v>
      </c>
      <c r="H27" s="6" t="s">
        <v>177</v>
      </c>
      <c r="I27" s="9" t="s">
        <v>5</v>
      </c>
      <c r="J27" s="6">
        <v>220</v>
      </c>
      <c r="K27" s="6" t="s">
        <v>85</v>
      </c>
      <c r="L27" s="6">
        <v>20</v>
      </c>
      <c r="M27" s="6" t="s">
        <v>157</v>
      </c>
      <c r="N27" s="6" t="s">
        <v>95</v>
      </c>
      <c r="O27" s="6" t="s">
        <v>40</v>
      </c>
      <c r="P27" s="6" t="s">
        <v>41</v>
      </c>
      <c r="Q27" s="6" t="s">
        <v>97</v>
      </c>
      <c r="R27" s="6" t="s">
        <v>51</v>
      </c>
      <c r="S27" s="6" t="s">
        <v>52</v>
      </c>
      <c r="T27" s="6" t="s">
        <v>53</v>
      </c>
      <c r="U27" s="6" t="s">
        <v>59</v>
      </c>
      <c r="V27" s="6" t="s">
        <v>64</v>
      </c>
      <c r="W27" s="6" t="s">
        <v>103</v>
      </c>
      <c r="X27" s="6" t="s">
        <v>106</v>
      </c>
      <c r="Y27" s="6"/>
      <c r="Z27" s="6" t="e">
        <f>VLOOKUP(B27,#REF!,13,FALSE)</f>
        <v>#REF!</v>
      </c>
    </row>
    <row r="28" spans="1:26" x14ac:dyDescent="0.2">
      <c r="A28" s="6">
        <v>26</v>
      </c>
      <c r="B28" s="6">
        <v>326</v>
      </c>
      <c r="C28" s="6">
        <v>23</v>
      </c>
      <c r="D28" s="9" t="s">
        <v>78</v>
      </c>
      <c r="E28" s="6" t="s">
        <v>83</v>
      </c>
      <c r="F28" s="6" t="e">
        <f>VLOOKUP(Table5[[#This Row],[מספר]],#REF!,11,FALSE)</f>
        <v>#REF!</v>
      </c>
      <c r="G28" s="6" t="s">
        <v>78</v>
      </c>
      <c r="H28" s="6" t="e">
        <f>VLOOKUP(Table5[[#This Row],[מספר]],#REF!,6,FALSE)</f>
        <v>#REF!</v>
      </c>
      <c r="I28" s="9">
        <v>80</v>
      </c>
      <c r="J28" s="6">
        <v>220</v>
      </c>
      <c r="K28" s="6" t="s">
        <v>85</v>
      </c>
      <c r="L28" s="6">
        <v>20</v>
      </c>
      <c r="M28" s="6" t="s">
        <v>88</v>
      </c>
      <c r="N28" s="6" t="s">
        <v>35</v>
      </c>
      <c r="O28" s="6" t="s">
        <v>39</v>
      </c>
      <c r="P28" s="6" t="s">
        <v>38</v>
      </c>
      <c r="Q28" s="6" t="s">
        <v>44</v>
      </c>
      <c r="R28" s="6" t="s">
        <v>48</v>
      </c>
      <c r="S28" s="6" t="s">
        <v>38</v>
      </c>
      <c r="T28" s="6" t="s">
        <v>38</v>
      </c>
      <c r="U28" s="6" t="s">
        <v>38</v>
      </c>
      <c r="V28" s="6" t="s">
        <v>38</v>
      </c>
      <c r="W28" s="6" t="s">
        <v>67</v>
      </c>
      <c r="X28" s="6" t="s">
        <v>72</v>
      </c>
      <c r="Y28" s="6"/>
      <c r="Z28" s="6"/>
    </row>
    <row r="29" spans="1:26" x14ac:dyDescent="0.2">
      <c r="A29" s="6">
        <v>27</v>
      </c>
      <c r="B29" s="6">
        <v>327</v>
      </c>
      <c r="C29" s="6">
        <v>33</v>
      </c>
      <c r="D29" s="9" t="s">
        <v>78</v>
      </c>
      <c r="E29" s="6" t="s">
        <v>83</v>
      </c>
      <c r="F29" s="6" t="e">
        <f>VLOOKUP(Table5[[#This Row],[מספר]],#REF!,11,FALSE)</f>
        <v>#REF!</v>
      </c>
      <c r="G29" s="6" t="s">
        <v>78</v>
      </c>
      <c r="H29" s="6" t="e">
        <f>VLOOKUP(Table5[[#This Row],[מספר]],#REF!,6,FALSE)</f>
        <v>#REF!</v>
      </c>
      <c r="I29" s="9">
        <v>390</v>
      </c>
      <c r="J29" s="6">
        <v>220</v>
      </c>
      <c r="K29" s="6" t="s">
        <v>85</v>
      </c>
      <c r="L29" s="6">
        <v>20</v>
      </c>
      <c r="M29" s="6" t="s">
        <v>129</v>
      </c>
      <c r="N29" s="6" t="s">
        <v>35</v>
      </c>
      <c r="O29" s="6" t="s">
        <v>39</v>
      </c>
      <c r="P29" s="6" t="s">
        <v>38</v>
      </c>
      <c r="Q29" s="6" t="s">
        <v>44</v>
      </c>
      <c r="R29" s="6" t="s">
        <v>48</v>
      </c>
      <c r="S29" s="6" t="s">
        <v>38</v>
      </c>
      <c r="T29" s="6" t="s">
        <v>38</v>
      </c>
      <c r="U29" s="6" t="s">
        <v>57</v>
      </c>
      <c r="V29" s="6" t="s">
        <v>57</v>
      </c>
      <c r="W29" s="6" t="s">
        <v>68</v>
      </c>
      <c r="X29" s="6" t="s">
        <v>68</v>
      </c>
      <c r="Y29" s="6"/>
      <c r="Z29" s="6"/>
    </row>
    <row r="30" spans="1:26" x14ac:dyDescent="0.2">
      <c r="A30" s="6">
        <v>28</v>
      </c>
      <c r="B30" s="6">
        <v>328</v>
      </c>
      <c r="C30" s="6">
        <v>2</v>
      </c>
      <c r="D30" s="9" t="s">
        <v>77</v>
      </c>
      <c r="E30" s="6" t="s">
        <v>83</v>
      </c>
      <c r="F30" s="6" t="s">
        <v>161</v>
      </c>
      <c r="G30" s="6" t="s">
        <v>78</v>
      </c>
      <c r="H30" s="6" t="s">
        <v>160</v>
      </c>
      <c r="I30" s="9">
        <v>102</v>
      </c>
      <c r="J30" s="6">
        <v>220</v>
      </c>
      <c r="K30" s="6" t="s">
        <v>85</v>
      </c>
      <c r="L30" s="6">
        <v>20</v>
      </c>
      <c r="M30" s="6" t="s">
        <v>76</v>
      </c>
      <c r="N30" s="6" t="s">
        <v>32</v>
      </c>
      <c r="O30" s="6" t="s">
        <v>39</v>
      </c>
      <c r="P30" s="6" t="s">
        <v>41</v>
      </c>
      <c r="Q30" s="6" t="s">
        <v>42</v>
      </c>
      <c r="R30" s="6" t="s">
        <v>38</v>
      </c>
      <c r="S30" s="6" t="s">
        <v>52</v>
      </c>
      <c r="T30" s="6" t="s">
        <v>38</v>
      </c>
      <c r="U30" s="6" t="s">
        <v>54</v>
      </c>
      <c r="V30" s="6" t="s">
        <v>60</v>
      </c>
      <c r="W30" s="6" t="s">
        <v>65</v>
      </c>
      <c r="X30" s="6" t="s">
        <v>71</v>
      </c>
      <c r="Y30" s="6"/>
      <c r="Z30" s="6" t="s">
        <v>180</v>
      </c>
    </row>
    <row r="31" spans="1:26" x14ac:dyDescent="0.2">
      <c r="A31" s="6">
        <v>29</v>
      </c>
      <c r="B31" s="6">
        <v>329</v>
      </c>
      <c r="C31" s="6">
        <v>3</v>
      </c>
      <c r="D31" s="9" t="s">
        <v>77</v>
      </c>
      <c r="E31" s="6" t="s">
        <v>83</v>
      </c>
      <c r="F31" s="6" t="s">
        <v>161</v>
      </c>
      <c r="G31" s="6" t="s">
        <v>78</v>
      </c>
      <c r="H31" s="6" t="s">
        <v>160</v>
      </c>
      <c r="I31" s="9">
        <v>102</v>
      </c>
      <c r="J31" s="6">
        <v>220</v>
      </c>
      <c r="K31" s="6" t="s">
        <v>85</v>
      </c>
      <c r="L31" s="6">
        <v>12</v>
      </c>
      <c r="M31" s="6" t="s">
        <v>132</v>
      </c>
      <c r="N31" s="6" t="s">
        <v>34</v>
      </c>
      <c r="O31" s="6" t="s">
        <v>39</v>
      </c>
      <c r="P31" s="6" t="s">
        <v>38</v>
      </c>
      <c r="Q31" s="6" t="s">
        <v>43</v>
      </c>
      <c r="R31" s="6" t="s">
        <v>38</v>
      </c>
      <c r="S31" s="6" t="s">
        <v>52</v>
      </c>
      <c r="T31" s="6" t="s">
        <v>38</v>
      </c>
      <c r="U31" s="6" t="s">
        <v>54</v>
      </c>
      <c r="V31" s="6" t="s">
        <v>60</v>
      </c>
      <c r="W31" s="6" t="s">
        <v>66</v>
      </c>
      <c r="X31" s="6" t="s">
        <v>71</v>
      </c>
      <c r="Y31" s="6"/>
      <c r="Z31" s="6" t="s">
        <v>180</v>
      </c>
    </row>
    <row r="32" spans="1:26" x14ac:dyDescent="0.2">
      <c r="A32" s="6">
        <v>30</v>
      </c>
      <c r="B32" s="6">
        <v>330</v>
      </c>
      <c r="C32" s="6">
        <v>2</v>
      </c>
      <c r="D32" s="9" t="s">
        <v>77</v>
      </c>
      <c r="E32" s="6" t="s">
        <v>83</v>
      </c>
      <c r="F32" s="6" t="s">
        <v>161</v>
      </c>
      <c r="G32" s="6" t="s">
        <v>78</v>
      </c>
      <c r="H32" s="6" t="s">
        <v>160</v>
      </c>
      <c r="I32" s="9">
        <v>102</v>
      </c>
      <c r="J32" s="6">
        <v>220</v>
      </c>
      <c r="K32" s="6" t="s">
        <v>85</v>
      </c>
      <c r="L32" s="6">
        <v>20</v>
      </c>
      <c r="M32" s="6" t="s">
        <v>76</v>
      </c>
      <c r="N32" s="6" t="s">
        <v>32</v>
      </c>
      <c r="O32" s="6" t="s">
        <v>39</v>
      </c>
      <c r="P32" s="6" t="s">
        <v>41</v>
      </c>
      <c r="Q32" s="6" t="s">
        <v>42</v>
      </c>
      <c r="R32" s="6" t="s">
        <v>38</v>
      </c>
      <c r="S32" s="6" t="s">
        <v>52</v>
      </c>
      <c r="T32" s="6" t="s">
        <v>38</v>
      </c>
      <c r="U32" s="6" t="s">
        <v>54</v>
      </c>
      <c r="V32" s="6" t="s">
        <v>60</v>
      </c>
      <c r="W32" s="6" t="s">
        <v>65</v>
      </c>
      <c r="X32" s="6" t="s">
        <v>71</v>
      </c>
      <c r="Y32" s="6"/>
      <c r="Z32" s="6" t="s">
        <v>180</v>
      </c>
    </row>
    <row r="33" spans="1:26" x14ac:dyDescent="0.2">
      <c r="A33" s="6">
        <v>31</v>
      </c>
      <c r="B33" s="6">
        <v>331</v>
      </c>
      <c r="C33" s="6">
        <v>34</v>
      </c>
      <c r="D33" s="9" t="s">
        <v>78</v>
      </c>
      <c r="E33" s="6" t="s">
        <v>83</v>
      </c>
      <c r="F33" s="6" t="e">
        <f>VLOOKUP(Table5[[#This Row],[מספר]],#REF!,11,FALSE)</f>
        <v>#REF!</v>
      </c>
      <c r="G33" s="6" t="s">
        <v>78</v>
      </c>
      <c r="H33" s="6" t="s">
        <v>177</v>
      </c>
      <c r="I33" s="9">
        <v>102</v>
      </c>
      <c r="J33" s="6">
        <v>220</v>
      </c>
      <c r="K33" s="6" t="s">
        <v>85</v>
      </c>
      <c r="L33" s="6">
        <v>20</v>
      </c>
      <c r="M33" s="6" t="s">
        <v>134</v>
      </c>
      <c r="N33" s="6" t="s">
        <v>96</v>
      </c>
      <c r="O33" s="6" t="s">
        <v>39</v>
      </c>
      <c r="P33" s="6" t="s">
        <v>41</v>
      </c>
      <c r="Q33" s="6" t="s">
        <v>98</v>
      </c>
      <c r="R33" s="6" t="s">
        <v>49</v>
      </c>
      <c r="S33" s="6" t="s">
        <v>52</v>
      </c>
      <c r="T33" s="6" t="s">
        <v>53</v>
      </c>
      <c r="U33" s="6" t="s">
        <v>63</v>
      </c>
      <c r="V33" s="6" t="s">
        <v>58</v>
      </c>
      <c r="W33" s="6" t="s">
        <v>69</v>
      </c>
      <c r="X33" s="6" t="s">
        <v>73</v>
      </c>
      <c r="Y33" s="6" t="s">
        <v>164</v>
      </c>
      <c r="Z33" s="6" t="e">
        <f>VLOOKUP(B33,#REF!,13,FALSE)</f>
        <v>#REF!</v>
      </c>
    </row>
    <row r="34" spans="1:26" x14ac:dyDescent="0.2">
      <c r="A34" s="6">
        <v>32</v>
      </c>
      <c r="B34" s="6">
        <v>332</v>
      </c>
      <c r="C34" s="6">
        <v>34</v>
      </c>
      <c r="D34" s="9" t="s">
        <v>78</v>
      </c>
      <c r="E34" s="6" t="s">
        <v>83</v>
      </c>
      <c r="F34" s="6" t="e">
        <f>VLOOKUP(Table5[[#This Row],[מספר]],#REF!,11,FALSE)</f>
        <v>#REF!</v>
      </c>
      <c r="G34" s="6" t="s">
        <v>78</v>
      </c>
      <c r="H34" s="6" t="s">
        <v>177</v>
      </c>
      <c r="I34" s="9">
        <v>102</v>
      </c>
      <c r="J34" s="6">
        <v>220</v>
      </c>
      <c r="K34" s="6" t="s">
        <v>85</v>
      </c>
      <c r="L34" s="6">
        <v>20</v>
      </c>
      <c r="M34" s="6" t="s">
        <v>134</v>
      </c>
      <c r="N34" s="6" t="s">
        <v>96</v>
      </c>
      <c r="O34" s="6" t="s">
        <v>39</v>
      </c>
      <c r="P34" s="6" t="s">
        <v>41</v>
      </c>
      <c r="Q34" s="6" t="s">
        <v>98</v>
      </c>
      <c r="R34" s="6" t="s">
        <v>49</v>
      </c>
      <c r="S34" s="6" t="s">
        <v>52</v>
      </c>
      <c r="T34" s="6" t="s">
        <v>53</v>
      </c>
      <c r="U34" s="6" t="s">
        <v>63</v>
      </c>
      <c r="V34" s="6" t="s">
        <v>58</v>
      </c>
      <c r="W34" s="6" t="s">
        <v>69</v>
      </c>
      <c r="X34" s="6" t="s">
        <v>73</v>
      </c>
      <c r="Y34" s="6" t="s">
        <v>163</v>
      </c>
      <c r="Z34" s="6" t="e">
        <f>VLOOKUP(B34,#REF!,13,FALSE)</f>
        <v>#REF!</v>
      </c>
    </row>
    <row r="35" spans="1:26" x14ac:dyDescent="0.2">
      <c r="A35" s="6">
        <v>33</v>
      </c>
      <c r="B35" s="6">
        <v>333</v>
      </c>
      <c r="C35" s="6">
        <v>43</v>
      </c>
      <c r="D35" s="9" t="s">
        <v>78</v>
      </c>
      <c r="E35" s="6" t="s">
        <v>81</v>
      </c>
      <c r="F35" s="6" t="e">
        <f>VLOOKUP(Table5[[#This Row],[מספר]],#REF!,11,FALSE)</f>
        <v>#REF!</v>
      </c>
      <c r="G35" s="6" t="s">
        <v>78</v>
      </c>
      <c r="H35" s="6" t="s">
        <v>177</v>
      </c>
      <c r="I35" s="9">
        <v>72</v>
      </c>
      <c r="J35" s="6">
        <v>220</v>
      </c>
      <c r="K35" s="6" t="s">
        <v>86</v>
      </c>
      <c r="L35" s="6">
        <v>12</v>
      </c>
      <c r="M35" s="6" t="s">
        <v>87</v>
      </c>
      <c r="N35" s="6" t="s">
        <v>33</v>
      </c>
      <c r="O35" s="6" t="s">
        <v>39</v>
      </c>
      <c r="P35" s="6" t="s">
        <v>38</v>
      </c>
      <c r="Q35" s="6" t="s">
        <v>42</v>
      </c>
      <c r="R35" s="6" t="s">
        <v>99</v>
      </c>
      <c r="S35" s="6" t="s">
        <v>52</v>
      </c>
      <c r="T35" s="6" t="s">
        <v>38</v>
      </c>
      <c r="U35" s="6" t="s">
        <v>100</v>
      </c>
      <c r="V35" s="6" t="s">
        <v>101</v>
      </c>
      <c r="W35" s="6" t="s">
        <v>104</v>
      </c>
      <c r="X35" s="6" t="s">
        <v>107</v>
      </c>
      <c r="Y35" s="6"/>
      <c r="Z35" s="6"/>
    </row>
    <row r="36" spans="1:26" x14ac:dyDescent="0.2">
      <c r="A36" s="6">
        <v>34</v>
      </c>
      <c r="B36" s="6">
        <v>334</v>
      </c>
      <c r="C36" s="6">
        <v>25</v>
      </c>
      <c r="D36" s="9" t="s">
        <v>78</v>
      </c>
      <c r="E36" s="6" t="s">
        <v>81</v>
      </c>
      <c r="F36" s="6" t="e">
        <f>VLOOKUP(Table5[[#This Row],[מספר]],#REF!,11,FALSE)</f>
        <v>#REF!</v>
      </c>
      <c r="G36" s="6" t="s">
        <v>78</v>
      </c>
      <c r="H36" s="6" t="s">
        <v>177</v>
      </c>
      <c r="I36" s="9">
        <v>112</v>
      </c>
      <c r="J36" s="6">
        <v>220</v>
      </c>
      <c r="K36" s="6" t="s">
        <v>84</v>
      </c>
      <c r="L36" s="6">
        <v>20</v>
      </c>
      <c r="M36" s="6" t="s">
        <v>135</v>
      </c>
      <c r="N36" s="6" t="s">
        <v>37</v>
      </c>
      <c r="O36" s="6" t="s">
        <v>40</v>
      </c>
      <c r="P36" s="6" t="s">
        <v>41</v>
      </c>
      <c r="Q36" s="6" t="s">
        <v>46</v>
      </c>
      <c r="R36" s="6" t="s">
        <v>38</v>
      </c>
      <c r="S36" s="6" t="s">
        <v>52</v>
      </c>
      <c r="T36" s="6" t="s">
        <v>53</v>
      </c>
      <c r="U36" s="6" t="s">
        <v>56</v>
      </c>
      <c r="V36" s="6" t="s">
        <v>62</v>
      </c>
      <c r="W36" s="6" t="s">
        <v>69</v>
      </c>
      <c r="X36" s="6" t="s">
        <v>73</v>
      </c>
      <c r="Y36" s="6"/>
      <c r="Z36" s="6" t="e">
        <f>VLOOKUP(B36,#REF!,13,FALSE)</f>
        <v>#REF!</v>
      </c>
    </row>
    <row r="37" spans="1:26" x14ac:dyDescent="0.2">
      <c r="A37" s="6">
        <v>37</v>
      </c>
      <c r="B37" s="6">
        <v>337</v>
      </c>
      <c r="C37" s="6">
        <v>1</v>
      </c>
      <c r="D37" s="9" t="s">
        <v>77</v>
      </c>
      <c r="E37" s="6" t="s">
        <v>83</v>
      </c>
      <c r="F37" s="6" t="s">
        <v>161</v>
      </c>
      <c r="G37" s="6" t="s">
        <v>78</v>
      </c>
      <c r="H37" s="6" t="s">
        <v>160</v>
      </c>
      <c r="I37" s="9">
        <v>92</v>
      </c>
      <c r="J37" s="6">
        <v>220</v>
      </c>
      <c r="K37" s="6" t="s">
        <v>84</v>
      </c>
      <c r="L37" s="6">
        <v>12</v>
      </c>
      <c r="M37" s="6" t="s">
        <v>76</v>
      </c>
      <c r="N37" s="6" t="s">
        <v>32</v>
      </c>
      <c r="O37" s="6" t="s">
        <v>39</v>
      </c>
      <c r="P37" s="6" t="s">
        <v>38</v>
      </c>
      <c r="Q37" s="6" t="s">
        <v>42</v>
      </c>
      <c r="R37" s="6" t="s">
        <v>38</v>
      </c>
      <c r="S37" s="6" t="s">
        <v>52</v>
      </c>
      <c r="T37" s="6" t="s">
        <v>53</v>
      </c>
      <c r="U37" s="6" t="s">
        <v>56</v>
      </c>
      <c r="V37" s="6" t="s">
        <v>62</v>
      </c>
      <c r="W37" s="6" t="s">
        <v>66</v>
      </c>
      <c r="X37" s="6" t="s">
        <v>71</v>
      </c>
      <c r="Y37" s="6"/>
      <c r="Z37" s="6" t="s">
        <v>180</v>
      </c>
    </row>
    <row r="38" spans="1:26" x14ac:dyDescent="0.2">
      <c r="A38" s="6">
        <v>38</v>
      </c>
      <c r="B38" s="6">
        <v>338</v>
      </c>
      <c r="C38" s="6">
        <v>19</v>
      </c>
      <c r="D38" s="9" t="s">
        <v>78</v>
      </c>
      <c r="E38" s="6" t="s">
        <v>83</v>
      </c>
      <c r="F38" s="6" t="e">
        <f>VLOOKUP(Table5[[#This Row],[מספר]],#REF!,11,FALSE)</f>
        <v>#REF!</v>
      </c>
      <c r="G38" s="6" t="s">
        <v>78</v>
      </c>
      <c r="H38" s="6" t="s">
        <v>177</v>
      </c>
      <c r="I38" s="9" t="s">
        <v>5</v>
      </c>
      <c r="J38" s="6">
        <v>220</v>
      </c>
      <c r="K38" s="6" t="s">
        <v>85</v>
      </c>
      <c r="L38" s="6">
        <v>20</v>
      </c>
      <c r="M38" s="6" t="s">
        <v>130</v>
      </c>
      <c r="N38" s="6" t="s">
        <v>32</v>
      </c>
      <c r="O38" s="6" t="s">
        <v>39</v>
      </c>
      <c r="P38" s="6" t="s">
        <v>41</v>
      </c>
      <c r="Q38" s="6" t="s">
        <v>42</v>
      </c>
      <c r="R38" s="6" t="s">
        <v>48</v>
      </c>
      <c r="S38" s="6" t="s">
        <v>38</v>
      </c>
      <c r="T38" s="6" t="s">
        <v>53</v>
      </c>
      <c r="U38" s="6" t="s">
        <v>63</v>
      </c>
      <c r="V38" s="6" t="s">
        <v>58</v>
      </c>
      <c r="W38" s="6" t="s">
        <v>102</v>
      </c>
      <c r="X38" s="6" t="s">
        <v>105</v>
      </c>
      <c r="Y38" s="6"/>
      <c r="Z38" s="6"/>
    </row>
    <row r="39" spans="1:26" x14ac:dyDescent="0.2">
      <c r="A39" s="6">
        <v>39</v>
      </c>
      <c r="B39" s="6">
        <v>339</v>
      </c>
      <c r="C39" s="6">
        <v>19</v>
      </c>
      <c r="D39" s="9" t="s">
        <v>78</v>
      </c>
      <c r="E39" s="6" t="s">
        <v>83</v>
      </c>
      <c r="F39" s="6" t="e">
        <f>VLOOKUP(Table5[[#This Row],[מספר]],#REF!,11,FALSE)</f>
        <v>#REF!</v>
      </c>
      <c r="G39" s="6" t="s">
        <v>78</v>
      </c>
      <c r="H39" s="6" t="s">
        <v>177</v>
      </c>
      <c r="I39" s="9" t="s">
        <v>5</v>
      </c>
      <c r="J39" s="6">
        <v>220</v>
      </c>
      <c r="K39" s="6" t="s">
        <v>85</v>
      </c>
      <c r="L39" s="6">
        <v>20</v>
      </c>
      <c r="M39" s="6" t="s">
        <v>130</v>
      </c>
      <c r="N39" s="6" t="s">
        <v>32</v>
      </c>
      <c r="O39" s="6" t="s">
        <v>39</v>
      </c>
      <c r="P39" s="6" t="s">
        <v>41</v>
      </c>
      <c r="Q39" s="6" t="s">
        <v>42</v>
      </c>
      <c r="R39" s="6" t="s">
        <v>48</v>
      </c>
      <c r="S39" s="6" t="s">
        <v>38</v>
      </c>
      <c r="T39" s="6" t="s">
        <v>53</v>
      </c>
      <c r="U39" s="6" t="s">
        <v>63</v>
      </c>
      <c r="V39" s="6" t="s">
        <v>58</v>
      </c>
      <c r="W39" s="6" t="s">
        <v>102</v>
      </c>
      <c r="X39" s="6" t="s">
        <v>105</v>
      </c>
      <c r="Y39" s="6" t="s">
        <v>166</v>
      </c>
      <c r="Z39" s="6"/>
    </row>
    <row r="40" spans="1:26" x14ac:dyDescent="0.2">
      <c r="A40" s="6">
        <v>40</v>
      </c>
      <c r="B40" s="6">
        <v>340</v>
      </c>
      <c r="C40" s="6">
        <v>19</v>
      </c>
      <c r="D40" s="9" t="s">
        <v>78</v>
      </c>
      <c r="E40" s="6" t="s">
        <v>83</v>
      </c>
      <c r="F40" s="6" t="e">
        <f>VLOOKUP(Table5[[#This Row],[מספר]],#REF!,11,FALSE)</f>
        <v>#REF!</v>
      </c>
      <c r="G40" s="6" t="s">
        <v>78</v>
      </c>
      <c r="H40" s="6" t="s">
        <v>177</v>
      </c>
      <c r="I40" s="9" t="s">
        <v>5</v>
      </c>
      <c r="J40" s="6">
        <v>220</v>
      </c>
      <c r="K40" s="6" t="s">
        <v>85</v>
      </c>
      <c r="L40" s="6">
        <v>20</v>
      </c>
      <c r="M40" s="6" t="s">
        <v>130</v>
      </c>
      <c r="N40" s="6" t="s">
        <v>32</v>
      </c>
      <c r="O40" s="6" t="s">
        <v>39</v>
      </c>
      <c r="P40" s="6" t="s">
        <v>41</v>
      </c>
      <c r="Q40" s="6" t="s">
        <v>42</v>
      </c>
      <c r="R40" s="6" t="s">
        <v>48</v>
      </c>
      <c r="S40" s="6" t="s">
        <v>38</v>
      </c>
      <c r="T40" s="6" t="s">
        <v>53</v>
      </c>
      <c r="U40" s="6" t="s">
        <v>63</v>
      </c>
      <c r="V40" s="6" t="s">
        <v>58</v>
      </c>
      <c r="W40" s="6" t="s">
        <v>102</v>
      </c>
      <c r="X40" s="6" t="s">
        <v>105</v>
      </c>
      <c r="Y40" s="6" t="s">
        <v>166</v>
      </c>
      <c r="Z40" s="6"/>
    </row>
    <row r="41" spans="1:26" x14ac:dyDescent="0.2">
      <c r="A41" s="6">
        <v>41</v>
      </c>
      <c r="B41" s="6">
        <v>341</v>
      </c>
      <c r="C41" s="6">
        <v>19</v>
      </c>
      <c r="D41" s="9" t="s">
        <v>78</v>
      </c>
      <c r="E41" s="6" t="s">
        <v>81</v>
      </c>
      <c r="F41" s="6" t="e">
        <f>VLOOKUP(Table5[[#This Row],[מספר]],#REF!,11,FALSE)</f>
        <v>#REF!</v>
      </c>
      <c r="G41" s="6" t="s">
        <v>78</v>
      </c>
      <c r="H41" s="6" t="s">
        <v>177</v>
      </c>
      <c r="I41" s="9" t="s">
        <v>5</v>
      </c>
      <c r="J41" s="6">
        <v>220</v>
      </c>
      <c r="K41" s="6" t="s">
        <v>85</v>
      </c>
      <c r="L41" s="6">
        <v>20</v>
      </c>
      <c r="M41" s="6" t="s">
        <v>130</v>
      </c>
      <c r="N41" s="6" t="s">
        <v>32</v>
      </c>
      <c r="O41" s="6" t="s">
        <v>39</v>
      </c>
      <c r="P41" s="6" t="s">
        <v>41</v>
      </c>
      <c r="Q41" s="6" t="s">
        <v>42</v>
      </c>
      <c r="R41" s="6" t="s">
        <v>48</v>
      </c>
      <c r="S41" s="6" t="s">
        <v>38</v>
      </c>
      <c r="T41" s="6" t="s">
        <v>53</v>
      </c>
      <c r="U41" s="6" t="s">
        <v>63</v>
      </c>
      <c r="V41" s="6" t="s">
        <v>58</v>
      </c>
      <c r="W41" s="6" t="s">
        <v>102</v>
      </c>
      <c r="X41" s="6" t="s">
        <v>105</v>
      </c>
      <c r="Y41" s="6" t="s">
        <v>166</v>
      </c>
      <c r="Z41" s="6"/>
    </row>
    <row r="42" spans="1:26" x14ac:dyDescent="0.2">
      <c r="A42" s="6">
        <v>42</v>
      </c>
      <c r="B42" s="6">
        <v>342</v>
      </c>
      <c r="C42" s="6">
        <v>44</v>
      </c>
      <c r="D42" s="9" t="s">
        <v>78</v>
      </c>
      <c r="E42" s="6" t="s">
        <v>81</v>
      </c>
      <c r="F42" s="6" t="e">
        <f>VLOOKUP(Table5[[#This Row],[מספר]],#REF!,11,FALSE)</f>
        <v>#REF!</v>
      </c>
      <c r="G42" s="6" t="s">
        <v>78</v>
      </c>
      <c r="H42" s="6" t="s">
        <v>177</v>
      </c>
      <c r="I42" s="9" t="s">
        <v>5</v>
      </c>
      <c r="J42" s="6">
        <v>220</v>
      </c>
      <c r="K42" s="6" t="s">
        <v>85</v>
      </c>
      <c r="L42" s="6">
        <v>20</v>
      </c>
      <c r="M42" s="6" t="s">
        <v>136</v>
      </c>
      <c r="N42" s="6" t="s">
        <v>32</v>
      </c>
      <c r="O42" s="6" t="s">
        <v>39</v>
      </c>
      <c r="P42" s="6" t="s">
        <v>41</v>
      </c>
      <c r="Q42" s="6" t="s">
        <v>42</v>
      </c>
      <c r="R42" s="6" t="s">
        <v>48</v>
      </c>
      <c r="S42" s="6" t="s">
        <v>38</v>
      </c>
      <c r="T42" s="6" t="s">
        <v>53</v>
      </c>
      <c r="U42" s="6" t="s">
        <v>63</v>
      </c>
      <c r="V42" s="6" t="s">
        <v>58</v>
      </c>
      <c r="W42" s="6" t="s">
        <v>69</v>
      </c>
      <c r="X42" s="6" t="s">
        <v>121</v>
      </c>
      <c r="Y42" s="6" t="s">
        <v>166</v>
      </c>
      <c r="Z42" s="6"/>
    </row>
    <row r="43" spans="1:26" x14ac:dyDescent="0.2">
      <c r="A43" s="6">
        <v>43</v>
      </c>
      <c r="B43" s="6">
        <v>343</v>
      </c>
      <c r="C43" s="6">
        <v>19</v>
      </c>
      <c r="D43" s="9" t="s">
        <v>78</v>
      </c>
      <c r="E43" s="6" t="s">
        <v>81</v>
      </c>
      <c r="F43" s="6" t="e">
        <f>VLOOKUP(Table5[[#This Row],[מספר]],#REF!,11,FALSE)</f>
        <v>#REF!</v>
      </c>
      <c r="G43" s="6" t="s">
        <v>78</v>
      </c>
      <c r="H43" s="6" t="s">
        <v>177</v>
      </c>
      <c r="I43" s="9" t="s">
        <v>5</v>
      </c>
      <c r="J43" s="6">
        <v>220</v>
      </c>
      <c r="K43" s="6" t="s">
        <v>85</v>
      </c>
      <c r="L43" s="6">
        <v>20</v>
      </c>
      <c r="M43" s="6" t="s">
        <v>130</v>
      </c>
      <c r="N43" s="6" t="s">
        <v>32</v>
      </c>
      <c r="O43" s="6" t="s">
        <v>39</v>
      </c>
      <c r="P43" s="6" t="s">
        <v>41</v>
      </c>
      <c r="Q43" s="6" t="s">
        <v>42</v>
      </c>
      <c r="R43" s="6" t="s">
        <v>48</v>
      </c>
      <c r="S43" s="6" t="s">
        <v>38</v>
      </c>
      <c r="T43" s="6" t="s">
        <v>53</v>
      </c>
      <c r="U43" s="6" t="s">
        <v>63</v>
      </c>
      <c r="V43" s="6" t="s">
        <v>58</v>
      </c>
      <c r="W43" s="6" t="s">
        <v>102</v>
      </c>
      <c r="X43" s="6" t="s">
        <v>105</v>
      </c>
      <c r="Y43" s="6" t="s">
        <v>166</v>
      </c>
      <c r="Z43" s="6"/>
    </row>
    <row r="44" spans="1:26" x14ac:dyDescent="0.2">
      <c r="A44" s="6">
        <v>44</v>
      </c>
      <c r="B44" s="6">
        <v>344</v>
      </c>
      <c r="C44" s="6">
        <v>19</v>
      </c>
      <c r="D44" s="9" t="s">
        <v>78</v>
      </c>
      <c r="E44" s="6" t="s">
        <v>81</v>
      </c>
      <c r="F44" s="6" t="e">
        <f>VLOOKUP(Table5[[#This Row],[מספר]],#REF!,11,FALSE)</f>
        <v>#REF!</v>
      </c>
      <c r="G44" s="6" t="s">
        <v>78</v>
      </c>
      <c r="H44" s="6" t="s">
        <v>177</v>
      </c>
      <c r="I44" s="9" t="s">
        <v>5</v>
      </c>
      <c r="J44" s="6">
        <v>220</v>
      </c>
      <c r="K44" s="6" t="s">
        <v>85</v>
      </c>
      <c r="L44" s="6">
        <v>20</v>
      </c>
      <c r="M44" s="6" t="s">
        <v>130</v>
      </c>
      <c r="N44" s="6" t="s">
        <v>32</v>
      </c>
      <c r="O44" s="6" t="s">
        <v>39</v>
      </c>
      <c r="P44" s="6" t="s">
        <v>41</v>
      </c>
      <c r="Q44" s="6" t="s">
        <v>42</v>
      </c>
      <c r="R44" s="6" t="s">
        <v>48</v>
      </c>
      <c r="S44" s="6" t="s">
        <v>38</v>
      </c>
      <c r="T44" s="6" t="s">
        <v>53</v>
      </c>
      <c r="U44" s="6" t="s">
        <v>63</v>
      </c>
      <c r="V44" s="6" t="s">
        <v>58</v>
      </c>
      <c r="W44" s="6" t="s">
        <v>102</v>
      </c>
      <c r="X44" s="6" t="s">
        <v>105</v>
      </c>
      <c r="Y44" s="6"/>
      <c r="Z44" s="6" t="e">
        <f>VLOOKUP(B44,#REF!,13,FALSE)</f>
        <v>#REF!</v>
      </c>
    </row>
    <row r="45" spans="1:26" x14ac:dyDescent="0.2">
      <c r="A45" s="6">
        <v>45</v>
      </c>
      <c r="B45" s="6">
        <v>345</v>
      </c>
      <c r="C45" s="6">
        <v>16</v>
      </c>
      <c r="D45" s="9" t="s">
        <v>79</v>
      </c>
      <c r="E45" s="6" t="s">
        <v>81</v>
      </c>
      <c r="F45" s="6" t="e">
        <f>VLOOKUP(Table5[[#This Row],[מספר]],#REF!,11,FALSE)</f>
        <v>#REF!</v>
      </c>
      <c r="G45" s="6" t="s">
        <v>79</v>
      </c>
      <c r="H45" s="6" t="e">
        <f>VLOOKUP(Table5[[#This Row],[מספר]],#REF!,6,FALSE)</f>
        <v>#REF!</v>
      </c>
      <c r="I45" s="9" t="s">
        <v>124</v>
      </c>
      <c r="J45" s="6">
        <v>200</v>
      </c>
      <c r="K45" s="6" t="s">
        <v>86</v>
      </c>
      <c r="L45" s="6">
        <v>20</v>
      </c>
      <c r="M45" s="6" t="s">
        <v>91</v>
      </c>
      <c r="N45" s="6" t="s">
        <v>128</v>
      </c>
      <c r="O45" s="6"/>
      <c r="P45" s="6"/>
      <c r="Q45" s="6"/>
      <c r="R45" s="6"/>
      <c r="S45" s="6"/>
      <c r="T45" s="6"/>
      <c r="U45" s="6" t="s">
        <v>38</v>
      </c>
      <c r="V45" s="6" t="s">
        <v>38</v>
      </c>
      <c r="W45" s="6" t="s">
        <v>38</v>
      </c>
      <c r="X45" s="6" t="s">
        <v>38</v>
      </c>
      <c r="Y45" s="6"/>
      <c r="Z45" s="6" t="e">
        <f>VLOOKUP(B45,#REF!,13,FALSE)</f>
        <v>#REF!</v>
      </c>
    </row>
    <row r="46" spans="1:26" x14ac:dyDescent="0.2">
      <c r="A46" s="6">
        <v>46</v>
      </c>
      <c r="B46" s="6">
        <v>346</v>
      </c>
      <c r="C46" s="6">
        <v>34</v>
      </c>
      <c r="D46" s="9" t="s">
        <v>78</v>
      </c>
      <c r="E46" s="6" t="s">
        <v>81</v>
      </c>
      <c r="F46" s="6" t="e">
        <f>VLOOKUP(Table5[[#This Row],[מספר]],#REF!,11,FALSE)</f>
        <v>#REF!</v>
      </c>
      <c r="G46" s="6" t="s">
        <v>78</v>
      </c>
      <c r="H46" s="6" t="s">
        <v>177</v>
      </c>
      <c r="I46" s="9">
        <v>102</v>
      </c>
      <c r="J46" s="6">
        <v>220</v>
      </c>
      <c r="K46" s="6" t="s">
        <v>86</v>
      </c>
      <c r="L46" s="6">
        <v>20</v>
      </c>
      <c r="M46" s="6" t="s">
        <v>87</v>
      </c>
      <c r="N46" s="6" t="s">
        <v>96</v>
      </c>
      <c r="O46" s="6" t="s">
        <v>39</v>
      </c>
      <c r="P46" s="6" t="s">
        <v>41</v>
      </c>
      <c r="Q46" s="6" t="s">
        <v>42</v>
      </c>
      <c r="R46" s="6" t="s">
        <v>49</v>
      </c>
      <c r="S46" s="6" t="s">
        <v>52</v>
      </c>
      <c r="T46" s="6" t="s">
        <v>53</v>
      </c>
      <c r="U46" s="6" t="s">
        <v>113</v>
      </c>
      <c r="V46" s="6" t="s">
        <v>117</v>
      </c>
      <c r="W46" s="6" t="s">
        <v>69</v>
      </c>
      <c r="X46" s="6" t="s">
        <v>73</v>
      </c>
      <c r="Y46" s="6"/>
      <c r="Z46" s="6"/>
    </row>
    <row r="47" spans="1:26" x14ac:dyDescent="0.2">
      <c r="A47" s="6">
        <v>47</v>
      </c>
      <c r="B47" s="6">
        <v>347</v>
      </c>
      <c r="C47" s="6">
        <v>34</v>
      </c>
      <c r="D47" s="9" t="s">
        <v>78</v>
      </c>
      <c r="E47" s="6" t="s">
        <v>81</v>
      </c>
      <c r="F47" s="6" t="e">
        <f>VLOOKUP(Table5[[#This Row],[מספר]],#REF!,11,FALSE)</f>
        <v>#REF!</v>
      </c>
      <c r="G47" s="6" t="s">
        <v>78</v>
      </c>
      <c r="H47" s="6" t="e">
        <f>VLOOKUP(Table5[[#This Row],[מספר]],#REF!,6,FALSE)</f>
        <v>#REF!</v>
      </c>
      <c r="I47" s="9">
        <v>102</v>
      </c>
      <c r="J47" s="6">
        <v>220</v>
      </c>
      <c r="K47" s="6" t="s">
        <v>85</v>
      </c>
      <c r="L47" s="6">
        <v>20</v>
      </c>
      <c r="M47" s="6" t="s">
        <v>92</v>
      </c>
      <c r="N47" s="6" t="s">
        <v>96</v>
      </c>
      <c r="O47" s="6" t="s">
        <v>39</v>
      </c>
      <c r="P47" s="6" t="s">
        <v>41</v>
      </c>
      <c r="Q47" s="6" t="s">
        <v>42</v>
      </c>
      <c r="R47" s="6" t="s">
        <v>49</v>
      </c>
      <c r="S47" s="6" t="s">
        <v>52</v>
      </c>
      <c r="T47" s="6" t="s">
        <v>53</v>
      </c>
      <c r="U47" s="6" t="s">
        <v>113</v>
      </c>
      <c r="V47" s="6" t="s">
        <v>117</v>
      </c>
      <c r="W47" s="6" t="s">
        <v>69</v>
      </c>
      <c r="X47" s="6" t="s">
        <v>73</v>
      </c>
      <c r="Y47" s="6"/>
      <c r="Z47" s="6"/>
    </row>
    <row r="48" spans="1:26" x14ac:dyDescent="0.2">
      <c r="A48" s="6">
        <v>50</v>
      </c>
      <c r="B48" s="6">
        <v>350</v>
      </c>
      <c r="C48" s="6">
        <v>42</v>
      </c>
      <c r="D48" s="9" t="s">
        <v>79</v>
      </c>
      <c r="E48" s="6" t="s">
        <v>81</v>
      </c>
      <c r="F48" s="6" t="e">
        <f>VLOOKUP(Table5[[#This Row],[מספר]],#REF!,11,FALSE)</f>
        <v>#REF!</v>
      </c>
      <c r="G48" s="6" t="s">
        <v>79</v>
      </c>
      <c r="H48" s="6" t="e">
        <f>VLOOKUP(Table5[[#This Row],[מספר]],#REF!,6,FALSE)</f>
        <v>#REF!</v>
      </c>
      <c r="I48" s="9" t="s">
        <v>125</v>
      </c>
      <c r="J48" s="6">
        <v>200</v>
      </c>
      <c r="K48" s="6" t="s">
        <v>86</v>
      </c>
      <c r="L48" s="6">
        <v>20</v>
      </c>
      <c r="M48" s="6" t="s">
        <v>91</v>
      </c>
      <c r="N48" s="6" t="s">
        <v>128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 t="e">
        <f>VLOOKUP(B48,#REF!,13,FALSE)</f>
        <v>#REF!</v>
      </c>
    </row>
    <row r="49" spans="1:26" x14ac:dyDescent="0.2">
      <c r="A49" s="6">
        <v>51</v>
      </c>
      <c r="B49" s="6">
        <v>351</v>
      </c>
      <c r="C49" s="6">
        <v>16</v>
      </c>
      <c r="D49" s="9" t="s">
        <v>79</v>
      </c>
      <c r="E49" s="6" t="s">
        <v>81</v>
      </c>
      <c r="F49" s="6" t="e">
        <f>VLOOKUP(Table5[[#This Row],[מספר]],#REF!,11,FALSE)</f>
        <v>#REF!</v>
      </c>
      <c r="G49" s="6" t="s">
        <v>79</v>
      </c>
      <c r="H49" s="6" t="e">
        <f>VLOOKUP(Table5[[#This Row],[מספר]],#REF!,6,FALSE)</f>
        <v>#REF!</v>
      </c>
      <c r="I49" s="9" t="s">
        <v>124</v>
      </c>
      <c r="J49" s="6">
        <v>200</v>
      </c>
      <c r="K49" s="6" t="s">
        <v>86</v>
      </c>
      <c r="L49" s="6">
        <v>20</v>
      </c>
      <c r="M49" s="6" t="s">
        <v>91</v>
      </c>
      <c r="N49" s="6" t="s">
        <v>128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 t="e">
        <f>VLOOKUP(B49,#REF!,13,FALSE)</f>
        <v>#REF!</v>
      </c>
    </row>
    <row r="50" spans="1:26" x14ac:dyDescent="0.2">
      <c r="A50" s="6">
        <v>53</v>
      </c>
      <c r="B50" s="6">
        <v>353</v>
      </c>
      <c r="C50" s="6">
        <v>1</v>
      </c>
      <c r="D50" s="9" t="s">
        <v>77</v>
      </c>
      <c r="E50" s="6" t="s">
        <v>82</v>
      </c>
      <c r="F50" s="6" t="s">
        <v>177</v>
      </c>
      <c r="G50" s="6" t="s">
        <v>78</v>
      </c>
      <c r="H50" s="6" t="s">
        <v>160</v>
      </c>
      <c r="I50" s="9">
        <v>82</v>
      </c>
      <c r="J50" s="6">
        <v>220</v>
      </c>
      <c r="K50" s="6" t="s">
        <v>84</v>
      </c>
      <c r="L50" s="6">
        <v>12</v>
      </c>
      <c r="M50" s="6" t="s">
        <v>76</v>
      </c>
      <c r="N50" s="6" t="s">
        <v>32</v>
      </c>
      <c r="O50" s="6" t="s">
        <v>39</v>
      </c>
      <c r="P50" s="6" t="s">
        <v>38</v>
      </c>
      <c r="Q50" s="6" t="s">
        <v>42</v>
      </c>
      <c r="R50" s="6" t="s">
        <v>38</v>
      </c>
      <c r="S50" s="6" t="s">
        <v>52</v>
      </c>
      <c r="T50" s="6" t="s">
        <v>53</v>
      </c>
      <c r="U50" s="6" t="s">
        <v>56</v>
      </c>
      <c r="V50" s="6" t="s">
        <v>62</v>
      </c>
      <c r="W50" s="6" t="s">
        <v>66</v>
      </c>
      <c r="X50" s="6" t="s">
        <v>71</v>
      </c>
      <c r="Y50" s="6"/>
      <c r="Z50" s="6" t="s">
        <v>180</v>
      </c>
    </row>
    <row r="51" spans="1:26" x14ac:dyDescent="0.2">
      <c r="A51" s="6">
        <v>54</v>
      </c>
      <c r="B51" s="6">
        <v>354</v>
      </c>
      <c r="C51" s="6">
        <v>1</v>
      </c>
      <c r="D51" s="9" t="s">
        <v>77</v>
      </c>
      <c r="E51" s="6" t="s">
        <v>82</v>
      </c>
      <c r="F51" s="6" t="s">
        <v>177</v>
      </c>
      <c r="G51" s="6" t="s">
        <v>78</v>
      </c>
      <c r="H51" s="6" t="s">
        <v>160</v>
      </c>
      <c r="I51" s="9">
        <v>82</v>
      </c>
      <c r="J51" s="6">
        <v>220</v>
      </c>
      <c r="K51" s="6" t="s">
        <v>84</v>
      </c>
      <c r="L51" s="6">
        <v>12</v>
      </c>
      <c r="M51" s="6" t="s">
        <v>76</v>
      </c>
      <c r="N51" s="6" t="s">
        <v>32</v>
      </c>
      <c r="O51" s="6" t="s">
        <v>39</v>
      </c>
      <c r="P51" s="6" t="s">
        <v>38</v>
      </c>
      <c r="Q51" s="6" t="s">
        <v>42</v>
      </c>
      <c r="R51" s="6" t="s">
        <v>38</v>
      </c>
      <c r="S51" s="6" t="s">
        <v>52</v>
      </c>
      <c r="T51" s="6" t="s">
        <v>53</v>
      </c>
      <c r="U51" s="6" t="s">
        <v>56</v>
      </c>
      <c r="V51" s="6" t="s">
        <v>62</v>
      </c>
      <c r="W51" s="6" t="s">
        <v>66</v>
      </c>
      <c r="X51" s="6" t="s">
        <v>71</v>
      </c>
      <c r="Y51" s="6"/>
      <c r="Z51" s="6" t="s">
        <v>180</v>
      </c>
    </row>
    <row r="52" spans="1:26" x14ac:dyDescent="0.2">
      <c r="A52" s="6">
        <v>55</v>
      </c>
      <c r="B52" s="6">
        <v>355</v>
      </c>
      <c r="C52" s="6">
        <v>1</v>
      </c>
      <c r="D52" s="9" t="s">
        <v>77</v>
      </c>
      <c r="E52" s="6" t="s">
        <v>82</v>
      </c>
      <c r="F52" s="6" t="s">
        <v>177</v>
      </c>
      <c r="G52" s="6" t="s">
        <v>78</v>
      </c>
      <c r="H52" s="6" t="s">
        <v>160</v>
      </c>
      <c r="I52" s="9">
        <v>82</v>
      </c>
      <c r="J52" s="6">
        <v>220</v>
      </c>
      <c r="K52" s="6" t="s">
        <v>84</v>
      </c>
      <c r="L52" s="6">
        <v>12</v>
      </c>
      <c r="M52" s="6" t="s">
        <v>76</v>
      </c>
      <c r="N52" s="6" t="s">
        <v>32</v>
      </c>
      <c r="O52" s="6" t="s">
        <v>39</v>
      </c>
      <c r="P52" s="6" t="s">
        <v>38</v>
      </c>
      <c r="Q52" s="6" t="s">
        <v>42</v>
      </c>
      <c r="R52" s="6" t="s">
        <v>38</v>
      </c>
      <c r="S52" s="6" t="s">
        <v>52</v>
      </c>
      <c r="T52" s="6" t="s">
        <v>53</v>
      </c>
      <c r="U52" s="6" t="s">
        <v>56</v>
      </c>
      <c r="V52" s="6" t="s">
        <v>62</v>
      </c>
      <c r="W52" s="6" t="s">
        <v>66</v>
      </c>
      <c r="X52" s="6" t="s">
        <v>71</v>
      </c>
      <c r="Y52" s="6"/>
      <c r="Z52" s="6" t="s">
        <v>180</v>
      </c>
    </row>
    <row r="53" spans="1:26" x14ac:dyDescent="0.2">
      <c r="A53" s="6">
        <v>56</v>
      </c>
      <c r="B53" s="6">
        <v>356</v>
      </c>
      <c r="C53" s="6">
        <v>1</v>
      </c>
      <c r="D53" s="9" t="s">
        <v>77</v>
      </c>
      <c r="E53" s="6" t="s">
        <v>82</v>
      </c>
      <c r="F53" s="6" t="s">
        <v>177</v>
      </c>
      <c r="G53" s="6" t="s">
        <v>78</v>
      </c>
      <c r="H53" s="6" t="s">
        <v>160</v>
      </c>
      <c r="I53" s="9">
        <v>82</v>
      </c>
      <c r="J53" s="6">
        <v>220</v>
      </c>
      <c r="K53" s="6" t="s">
        <v>84</v>
      </c>
      <c r="L53" s="6">
        <v>12</v>
      </c>
      <c r="M53" s="6" t="s">
        <v>76</v>
      </c>
      <c r="N53" s="6" t="s">
        <v>32</v>
      </c>
      <c r="O53" s="6" t="s">
        <v>39</v>
      </c>
      <c r="P53" s="6" t="s">
        <v>38</v>
      </c>
      <c r="Q53" s="6" t="s">
        <v>42</v>
      </c>
      <c r="R53" s="6" t="s">
        <v>38</v>
      </c>
      <c r="S53" s="6" t="s">
        <v>52</v>
      </c>
      <c r="T53" s="6" t="s">
        <v>53</v>
      </c>
      <c r="U53" s="6" t="s">
        <v>56</v>
      </c>
      <c r="V53" s="6" t="s">
        <v>62</v>
      </c>
      <c r="W53" s="6" t="s">
        <v>66</v>
      </c>
      <c r="X53" s="6" t="s">
        <v>71</v>
      </c>
      <c r="Y53" s="6"/>
      <c r="Z53" s="6" t="s">
        <v>180</v>
      </c>
    </row>
    <row r="54" spans="1:26" x14ac:dyDescent="0.2">
      <c r="A54" s="6">
        <v>57</v>
      </c>
      <c r="B54" s="6">
        <v>357</v>
      </c>
      <c r="C54" s="6">
        <v>3</v>
      </c>
      <c r="D54" s="9" t="s">
        <v>77</v>
      </c>
      <c r="E54" s="6" t="s">
        <v>82</v>
      </c>
      <c r="F54" s="6" t="s">
        <v>177</v>
      </c>
      <c r="G54" s="6" t="s">
        <v>78</v>
      </c>
      <c r="H54" s="6" t="s">
        <v>160</v>
      </c>
      <c r="I54" s="9">
        <v>102</v>
      </c>
      <c r="J54" s="6">
        <v>220</v>
      </c>
      <c r="K54" s="6" t="s">
        <v>84</v>
      </c>
      <c r="L54" s="6">
        <v>12</v>
      </c>
      <c r="M54" s="6" t="s">
        <v>76</v>
      </c>
      <c r="N54" s="6" t="s">
        <v>34</v>
      </c>
      <c r="O54" s="6" t="s">
        <v>39</v>
      </c>
      <c r="P54" s="6" t="s">
        <v>38</v>
      </c>
      <c r="Q54" s="6" t="s">
        <v>43</v>
      </c>
      <c r="R54" s="6" t="s">
        <v>38</v>
      </c>
      <c r="S54" s="6" t="s">
        <v>52</v>
      </c>
      <c r="T54" s="6" t="s">
        <v>53</v>
      </c>
      <c r="U54" s="6" t="s">
        <v>56</v>
      </c>
      <c r="V54" s="6" t="s">
        <v>62</v>
      </c>
      <c r="W54" s="6" t="s">
        <v>66</v>
      </c>
      <c r="X54" s="6" t="s">
        <v>71</v>
      </c>
      <c r="Y54" s="6"/>
      <c r="Z54" s="6" t="s">
        <v>180</v>
      </c>
    </row>
    <row r="55" spans="1:26" x14ac:dyDescent="0.2">
      <c r="A55" s="6">
        <v>58</v>
      </c>
      <c r="B55" s="6">
        <v>358</v>
      </c>
      <c r="C55" s="6">
        <v>3</v>
      </c>
      <c r="D55" s="9" t="s">
        <v>77</v>
      </c>
      <c r="E55" s="6" t="s">
        <v>82</v>
      </c>
      <c r="F55" s="6" t="s">
        <v>177</v>
      </c>
      <c r="G55" s="6" t="s">
        <v>78</v>
      </c>
      <c r="H55" s="6" t="s">
        <v>160</v>
      </c>
      <c r="I55" s="9">
        <v>102</v>
      </c>
      <c r="J55" s="6">
        <v>220</v>
      </c>
      <c r="K55" s="6" t="s">
        <v>84</v>
      </c>
      <c r="L55" s="6">
        <v>12</v>
      </c>
      <c r="M55" s="6" t="s">
        <v>76</v>
      </c>
      <c r="N55" s="6" t="s">
        <v>34</v>
      </c>
      <c r="O55" s="6" t="s">
        <v>39</v>
      </c>
      <c r="P55" s="6" t="s">
        <v>38</v>
      </c>
      <c r="Q55" s="6" t="s">
        <v>43</v>
      </c>
      <c r="R55" s="6" t="s">
        <v>38</v>
      </c>
      <c r="S55" s="6" t="s">
        <v>52</v>
      </c>
      <c r="T55" s="6" t="s">
        <v>53</v>
      </c>
      <c r="U55" s="6" t="s">
        <v>56</v>
      </c>
      <c r="V55" s="6" t="s">
        <v>62</v>
      </c>
      <c r="W55" s="6" t="s">
        <v>66</v>
      </c>
      <c r="X55" s="6" t="s">
        <v>71</v>
      </c>
      <c r="Y55" s="6"/>
      <c r="Z55" s="6" t="s">
        <v>180</v>
      </c>
    </row>
    <row r="56" spans="1:26" x14ac:dyDescent="0.2">
      <c r="A56" s="6">
        <v>59</v>
      </c>
      <c r="B56" s="6">
        <v>359</v>
      </c>
      <c r="C56" s="6">
        <v>20</v>
      </c>
      <c r="D56" s="9" t="s">
        <v>78</v>
      </c>
      <c r="E56" s="6" t="s">
        <v>81</v>
      </c>
      <c r="F56" s="6" t="e">
        <f>VLOOKUP(Table5[[#This Row],[מספר]],#REF!,11,FALSE)</f>
        <v>#REF!</v>
      </c>
      <c r="G56" s="6" t="s">
        <v>78</v>
      </c>
      <c r="H56" s="6" t="s">
        <v>177</v>
      </c>
      <c r="I56" s="9" t="s">
        <v>111</v>
      </c>
      <c r="J56" s="6">
        <v>220</v>
      </c>
      <c r="K56" s="6" t="s">
        <v>85</v>
      </c>
      <c r="L56" s="6">
        <v>40</v>
      </c>
      <c r="M56" s="6" t="s">
        <v>130</v>
      </c>
      <c r="N56" s="6" t="s">
        <v>32</v>
      </c>
      <c r="O56" s="6" t="s">
        <v>39</v>
      </c>
      <c r="P56" s="6" t="s">
        <v>41</v>
      </c>
      <c r="Q56" s="6" t="s">
        <v>42</v>
      </c>
      <c r="R56" s="6" t="s">
        <v>48</v>
      </c>
      <c r="S56" s="6" t="s">
        <v>38</v>
      </c>
      <c r="T56" s="6" t="s">
        <v>53</v>
      </c>
      <c r="U56" s="6" t="s">
        <v>114</v>
      </c>
      <c r="V56" s="6" t="s">
        <v>118</v>
      </c>
      <c r="W56" s="6" t="s">
        <v>102</v>
      </c>
      <c r="X56" s="6" t="s">
        <v>105</v>
      </c>
      <c r="Y56" s="6" t="s">
        <v>166</v>
      </c>
      <c r="Z56" s="6"/>
    </row>
    <row r="57" spans="1:26" x14ac:dyDescent="0.2">
      <c r="A57" s="6">
        <v>60</v>
      </c>
      <c r="B57" s="6">
        <v>360</v>
      </c>
      <c r="C57" s="6">
        <v>20</v>
      </c>
      <c r="D57" s="9" t="s">
        <v>78</v>
      </c>
      <c r="E57" s="6" t="s">
        <v>81</v>
      </c>
      <c r="F57" s="6" t="e">
        <f>VLOOKUP(Table5[[#This Row],[מספר]],#REF!,11,FALSE)</f>
        <v>#REF!</v>
      </c>
      <c r="G57" s="6" t="s">
        <v>78</v>
      </c>
      <c r="H57" s="6" t="s">
        <v>177</v>
      </c>
      <c r="I57" s="9" t="s">
        <v>111</v>
      </c>
      <c r="J57" s="6">
        <v>220</v>
      </c>
      <c r="K57" s="6" t="s">
        <v>85</v>
      </c>
      <c r="L57" s="6">
        <v>40</v>
      </c>
      <c r="M57" s="6" t="s">
        <v>130</v>
      </c>
      <c r="N57" s="6" t="s">
        <v>32</v>
      </c>
      <c r="O57" s="6" t="s">
        <v>39</v>
      </c>
      <c r="P57" s="6" t="s">
        <v>41</v>
      </c>
      <c r="Q57" s="6" t="s">
        <v>42</v>
      </c>
      <c r="R57" s="6" t="s">
        <v>48</v>
      </c>
      <c r="S57" s="6" t="s">
        <v>38</v>
      </c>
      <c r="T57" s="6" t="s">
        <v>53</v>
      </c>
      <c r="U57" s="6" t="s">
        <v>114</v>
      </c>
      <c r="V57" s="6" t="s">
        <v>118</v>
      </c>
      <c r="W57" s="6" t="s">
        <v>102</v>
      </c>
      <c r="X57" s="6" t="s">
        <v>105</v>
      </c>
      <c r="Y57" s="6" t="s">
        <v>166</v>
      </c>
      <c r="Z57" s="6"/>
    </row>
    <row r="58" spans="1:26" x14ac:dyDescent="0.2">
      <c r="A58" s="6">
        <v>61</v>
      </c>
      <c r="B58" s="6">
        <v>361</v>
      </c>
      <c r="C58" s="6">
        <v>34</v>
      </c>
      <c r="D58" s="9" t="s">
        <v>78</v>
      </c>
      <c r="E58" s="6" t="s">
        <v>81</v>
      </c>
      <c r="F58" s="6" t="e">
        <f>VLOOKUP(Table5[[#This Row],[מספר]],#REF!,11,FALSE)</f>
        <v>#REF!</v>
      </c>
      <c r="G58" s="6" t="s">
        <v>78</v>
      </c>
      <c r="H58" s="6" t="s">
        <v>177</v>
      </c>
      <c r="I58" s="9">
        <v>92</v>
      </c>
      <c r="J58" s="6">
        <v>220</v>
      </c>
      <c r="K58" s="6" t="s">
        <v>85</v>
      </c>
      <c r="L58" s="6">
        <v>20</v>
      </c>
      <c r="M58" s="6" t="s">
        <v>92</v>
      </c>
      <c r="N58" s="6" t="s">
        <v>32</v>
      </c>
      <c r="O58" s="6" t="s">
        <v>39</v>
      </c>
      <c r="P58" s="6" t="s">
        <v>38</v>
      </c>
      <c r="Q58" s="6" t="s">
        <v>42</v>
      </c>
      <c r="R58" s="6" t="s">
        <v>38</v>
      </c>
      <c r="S58" s="6" t="s">
        <v>38</v>
      </c>
      <c r="T58" s="6" t="s">
        <v>53</v>
      </c>
      <c r="U58" s="6" t="s">
        <v>63</v>
      </c>
      <c r="V58" s="6" t="s">
        <v>58</v>
      </c>
      <c r="W58" s="6" t="s">
        <v>69</v>
      </c>
      <c r="X58" s="6" t="s">
        <v>73</v>
      </c>
      <c r="Y58" s="6"/>
      <c r="Z58" s="6"/>
    </row>
    <row r="59" spans="1:26" x14ac:dyDescent="0.2">
      <c r="A59" s="6">
        <v>62</v>
      </c>
      <c r="B59" s="6">
        <v>362</v>
      </c>
      <c r="C59" s="6">
        <v>34</v>
      </c>
      <c r="D59" s="9" t="s">
        <v>78</v>
      </c>
      <c r="E59" s="6" t="s">
        <v>81</v>
      </c>
      <c r="F59" s="6" t="e">
        <f>VLOOKUP(Table5[[#This Row],[מספר]],#REF!,11,FALSE)</f>
        <v>#REF!</v>
      </c>
      <c r="G59" s="6" t="s">
        <v>78</v>
      </c>
      <c r="H59" s="6" t="s">
        <v>177</v>
      </c>
      <c r="I59" s="9">
        <v>92</v>
      </c>
      <c r="J59" s="6">
        <v>220</v>
      </c>
      <c r="K59" s="6" t="s">
        <v>85</v>
      </c>
      <c r="L59" s="6">
        <v>20</v>
      </c>
      <c r="M59" s="6" t="s">
        <v>92</v>
      </c>
      <c r="N59" s="6" t="s">
        <v>32</v>
      </c>
      <c r="O59" s="6" t="s">
        <v>39</v>
      </c>
      <c r="P59" s="6" t="s">
        <v>38</v>
      </c>
      <c r="Q59" s="6" t="s">
        <v>42</v>
      </c>
      <c r="R59" s="6" t="s">
        <v>38</v>
      </c>
      <c r="S59" s="6" t="s">
        <v>38</v>
      </c>
      <c r="T59" s="6" t="s">
        <v>53</v>
      </c>
      <c r="U59" s="6" t="s">
        <v>63</v>
      </c>
      <c r="V59" s="6" t="s">
        <v>58</v>
      </c>
      <c r="W59" s="6" t="s">
        <v>69</v>
      </c>
      <c r="X59" s="6" t="s">
        <v>73</v>
      </c>
      <c r="Y59" s="6"/>
      <c r="Z59" s="6"/>
    </row>
    <row r="60" spans="1:26" x14ac:dyDescent="0.2">
      <c r="A60" s="6">
        <v>63</v>
      </c>
      <c r="B60" s="6">
        <v>363</v>
      </c>
      <c r="C60" s="6">
        <v>34</v>
      </c>
      <c r="D60" s="9" t="s">
        <v>78</v>
      </c>
      <c r="E60" s="6" t="s">
        <v>81</v>
      </c>
      <c r="F60" s="6" t="e">
        <f>VLOOKUP(Table5[[#This Row],[מספר]],#REF!,11,FALSE)</f>
        <v>#REF!</v>
      </c>
      <c r="G60" s="6" t="s">
        <v>78</v>
      </c>
      <c r="H60" s="6" t="s">
        <v>177</v>
      </c>
      <c r="I60" s="9">
        <v>92</v>
      </c>
      <c r="J60" s="6">
        <v>220</v>
      </c>
      <c r="K60" s="6" t="s">
        <v>85</v>
      </c>
      <c r="L60" s="6">
        <v>20</v>
      </c>
      <c r="M60" s="6" t="s">
        <v>92</v>
      </c>
      <c r="N60" s="6" t="s">
        <v>32</v>
      </c>
      <c r="O60" s="6" t="s">
        <v>39</v>
      </c>
      <c r="P60" s="6" t="s">
        <v>38</v>
      </c>
      <c r="Q60" s="6" t="s">
        <v>42</v>
      </c>
      <c r="R60" s="6" t="s">
        <v>38</v>
      </c>
      <c r="S60" s="6" t="s">
        <v>38</v>
      </c>
      <c r="T60" s="6" t="s">
        <v>53</v>
      </c>
      <c r="U60" s="6" t="s">
        <v>63</v>
      </c>
      <c r="V60" s="6" t="s">
        <v>58</v>
      </c>
      <c r="W60" s="6" t="s">
        <v>69</v>
      </c>
      <c r="X60" s="6" t="s">
        <v>73</v>
      </c>
      <c r="Y60" s="6"/>
      <c r="Z60" s="6"/>
    </row>
    <row r="61" spans="1:26" x14ac:dyDescent="0.2">
      <c r="A61" s="6">
        <v>64</v>
      </c>
      <c r="B61" s="6">
        <v>364</v>
      </c>
      <c r="C61" s="6">
        <v>24</v>
      </c>
      <c r="D61" s="9" t="s">
        <v>78</v>
      </c>
      <c r="E61" s="6" t="s">
        <v>81</v>
      </c>
      <c r="F61" s="6" t="s">
        <v>161</v>
      </c>
      <c r="G61" s="6" t="s">
        <v>78</v>
      </c>
      <c r="H61" s="6" t="s">
        <v>161</v>
      </c>
      <c r="I61" s="9" t="s">
        <v>2</v>
      </c>
      <c r="J61" s="6">
        <v>120</v>
      </c>
      <c r="K61" s="6" t="s">
        <v>84</v>
      </c>
      <c r="L61" s="6">
        <v>12</v>
      </c>
      <c r="M61" s="6" t="s">
        <v>131</v>
      </c>
      <c r="N61" s="6" t="s">
        <v>35</v>
      </c>
      <c r="O61" s="6" t="s">
        <v>40</v>
      </c>
      <c r="P61" s="6" t="s">
        <v>38</v>
      </c>
      <c r="Q61" s="6" t="s">
        <v>44</v>
      </c>
      <c r="R61" s="6" t="s">
        <v>48</v>
      </c>
      <c r="S61" s="6" t="s">
        <v>38</v>
      </c>
      <c r="T61" s="6" t="s">
        <v>38</v>
      </c>
      <c r="U61" s="6" t="s">
        <v>38</v>
      </c>
      <c r="V61" s="6" t="s">
        <v>38</v>
      </c>
      <c r="W61" s="6" t="s">
        <v>67</v>
      </c>
      <c r="X61" s="6" t="s">
        <v>72</v>
      </c>
      <c r="Y61" s="6"/>
      <c r="Z61" s="6"/>
    </row>
    <row r="62" spans="1:26" x14ac:dyDescent="0.2">
      <c r="A62" s="6">
        <v>65</v>
      </c>
      <c r="B62" s="6">
        <v>365</v>
      </c>
      <c r="C62" s="6">
        <v>24</v>
      </c>
      <c r="D62" s="9" t="s">
        <v>78</v>
      </c>
      <c r="E62" s="6" t="s">
        <v>81</v>
      </c>
      <c r="F62" s="6" t="e">
        <f>VLOOKUP(Table5[[#This Row],[מספר]],#REF!,11,FALSE)</f>
        <v>#REF!</v>
      </c>
      <c r="G62" s="6" t="s">
        <v>78</v>
      </c>
      <c r="H62" s="6" t="e">
        <f>VLOOKUP(Table5[[#This Row],[מספר]],#REF!,6,FALSE)</f>
        <v>#REF!</v>
      </c>
      <c r="I62" s="9" t="s">
        <v>4</v>
      </c>
      <c r="J62" s="6">
        <v>220</v>
      </c>
      <c r="K62" s="6" t="s">
        <v>84</v>
      </c>
      <c r="L62" s="6">
        <v>12</v>
      </c>
      <c r="M62" s="6" t="s">
        <v>131</v>
      </c>
      <c r="N62" s="6" t="s">
        <v>35</v>
      </c>
      <c r="O62" s="6" t="s">
        <v>40</v>
      </c>
      <c r="P62" s="6" t="s">
        <v>38</v>
      </c>
      <c r="Q62" s="6" t="s">
        <v>44</v>
      </c>
      <c r="R62" s="6" t="s">
        <v>48</v>
      </c>
      <c r="S62" s="6" t="s">
        <v>38</v>
      </c>
      <c r="T62" s="6" t="s">
        <v>38</v>
      </c>
      <c r="U62" s="6" t="s">
        <v>38</v>
      </c>
      <c r="V62" s="6" t="s">
        <v>38</v>
      </c>
      <c r="W62" s="6" t="s">
        <v>67</v>
      </c>
      <c r="X62" s="6" t="s">
        <v>72</v>
      </c>
      <c r="Y62" s="6"/>
      <c r="Z62" s="6"/>
    </row>
    <row r="63" spans="1:26" x14ac:dyDescent="0.2">
      <c r="A63" s="6">
        <v>66</v>
      </c>
      <c r="B63" s="6">
        <v>366</v>
      </c>
      <c r="C63" s="6">
        <v>23</v>
      </c>
      <c r="D63" s="9" t="s">
        <v>78</v>
      </c>
      <c r="E63" s="6" t="s">
        <v>81</v>
      </c>
      <c r="F63" s="6" t="e">
        <f>VLOOKUP(Table5[[#This Row],[מספר]],#REF!,11,FALSE)</f>
        <v>#REF!</v>
      </c>
      <c r="G63" s="6" t="s">
        <v>78</v>
      </c>
      <c r="H63" s="6" t="s">
        <v>177</v>
      </c>
      <c r="I63" s="9" t="s">
        <v>112</v>
      </c>
      <c r="J63" s="6">
        <v>200</v>
      </c>
      <c r="K63" s="6" t="s">
        <v>85</v>
      </c>
      <c r="L63" s="6">
        <v>20</v>
      </c>
      <c r="M63" s="6" t="s">
        <v>137</v>
      </c>
      <c r="N63" s="6" t="s">
        <v>37</v>
      </c>
      <c r="O63" s="6" t="s">
        <v>39</v>
      </c>
      <c r="P63" s="6" t="s">
        <v>38</v>
      </c>
      <c r="Q63" s="6" t="s">
        <v>46</v>
      </c>
      <c r="R63" s="6" t="s">
        <v>48</v>
      </c>
      <c r="S63" s="6" t="s">
        <v>38</v>
      </c>
      <c r="T63" s="6" t="s">
        <v>38</v>
      </c>
      <c r="U63" s="6" t="s">
        <v>38</v>
      </c>
      <c r="V63" s="6" t="s">
        <v>38</v>
      </c>
      <c r="W63" s="6" t="s">
        <v>69</v>
      </c>
      <c r="X63" s="6" t="s">
        <v>73</v>
      </c>
      <c r="Y63" s="6"/>
      <c r="Z63" s="6"/>
    </row>
    <row r="64" spans="1:26" x14ac:dyDescent="0.2">
      <c r="A64" s="6">
        <v>67</v>
      </c>
      <c r="B64" s="6">
        <v>367</v>
      </c>
      <c r="C64" s="6">
        <v>37</v>
      </c>
      <c r="D64" s="9" t="s">
        <v>78</v>
      </c>
      <c r="E64" s="6" t="s">
        <v>81</v>
      </c>
      <c r="F64" s="6" t="e">
        <f>VLOOKUP(Table5[[#This Row],[מספר]],#REF!,11,FALSE)</f>
        <v>#REF!</v>
      </c>
      <c r="G64" s="6" t="s">
        <v>78</v>
      </c>
      <c r="H64" s="6" t="e">
        <f>VLOOKUP(Table5[[#This Row],[מספר]],#REF!,6,FALSE)</f>
        <v>#REF!</v>
      </c>
      <c r="I64" s="9" t="s">
        <v>1</v>
      </c>
      <c r="J64" s="6">
        <v>200</v>
      </c>
      <c r="K64" s="6" t="s">
        <v>84</v>
      </c>
      <c r="L64" s="6">
        <v>10</v>
      </c>
      <c r="M64" s="6" t="s">
        <v>138</v>
      </c>
      <c r="N64" s="6" t="s">
        <v>35</v>
      </c>
      <c r="O64" s="6" t="s">
        <v>39</v>
      </c>
      <c r="P64" s="6" t="s">
        <v>38</v>
      </c>
      <c r="Q64" s="6" t="s">
        <v>44</v>
      </c>
      <c r="R64" s="6" t="s">
        <v>48</v>
      </c>
      <c r="S64" s="6" t="s">
        <v>38</v>
      </c>
      <c r="T64" s="6" t="s">
        <v>38</v>
      </c>
      <c r="U64" s="6" t="s">
        <v>38</v>
      </c>
      <c r="V64" s="6" t="s">
        <v>38</v>
      </c>
      <c r="W64" s="6" t="s">
        <v>67</v>
      </c>
      <c r="X64" s="6" t="s">
        <v>72</v>
      </c>
      <c r="Y64" s="6"/>
      <c r="Z64" s="6" t="e">
        <f>VLOOKUP(B64,#REF!,13,FALSE)</f>
        <v>#REF!</v>
      </c>
    </row>
    <row r="65" spans="1:26" x14ac:dyDescent="0.2">
      <c r="A65" s="6">
        <v>68</v>
      </c>
      <c r="B65" s="6">
        <v>368</v>
      </c>
      <c r="C65" s="6">
        <v>38</v>
      </c>
      <c r="D65" s="9" t="s">
        <v>78</v>
      </c>
      <c r="E65" s="6" t="s">
        <v>81</v>
      </c>
      <c r="F65" s="6" t="e">
        <f>VLOOKUP(Table5[[#This Row],[מספר]],#REF!,11,FALSE)</f>
        <v>#REF!</v>
      </c>
      <c r="G65" s="6" t="s">
        <v>78</v>
      </c>
      <c r="H65" s="6" t="e">
        <f>VLOOKUP(Table5[[#This Row],[מספר]],#REF!,6,FALSE)</f>
        <v>#REF!</v>
      </c>
      <c r="I65" s="9" t="s">
        <v>2</v>
      </c>
      <c r="J65" s="6">
        <v>200</v>
      </c>
      <c r="K65" s="6" t="s">
        <v>84</v>
      </c>
      <c r="L65" s="6">
        <v>10</v>
      </c>
      <c r="M65" s="6" t="s">
        <v>139</v>
      </c>
      <c r="N65" s="6" t="s">
        <v>35</v>
      </c>
      <c r="O65" s="6" t="s">
        <v>39</v>
      </c>
      <c r="P65" s="6" t="s">
        <v>38</v>
      </c>
      <c r="Q65" s="6" t="s">
        <v>44</v>
      </c>
      <c r="R65" s="6" t="s">
        <v>48</v>
      </c>
      <c r="S65" s="6" t="s">
        <v>38</v>
      </c>
      <c r="T65" s="6" t="s">
        <v>38</v>
      </c>
      <c r="U65" s="6" t="s">
        <v>38</v>
      </c>
      <c r="V65" s="6" t="s">
        <v>38</v>
      </c>
      <c r="W65" s="6" t="s">
        <v>67</v>
      </c>
      <c r="X65" s="6" t="s">
        <v>72</v>
      </c>
      <c r="Y65" s="6"/>
      <c r="Z65" s="6" t="e">
        <f>VLOOKUP(B65,#REF!,13,FALSE)</f>
        <v>#REF!</v>
      </c>
    </row>
    <row r="66" spans="1:26" x14ac:dyDescent="0.2">
      <c r="A66" s="6">
        <v>70</v>
      </c>
      <c r="B66" s="6">
        <v>370</v>
      </c>
      <c r="C66" s="6">
        <v>39</v>
      </c>
      <c r="D66" s="9" t="s">
        <v>78</v>
      </c>
      <c r="E66" s="6" t="s">
        <v>81</v>
      </c>
      <c r="F66" s="6" t="e">
        <f>VLOOKUP(Table5[[#This Row],[מספר]],#REF!,11,FALSE)</f>
        <v>#REF!</v>
      </c>
      <c r="G66" s="6" t="s">
        <v>78</v>
      </c>
      <c r="H66" s="6" t="s">
        <v>177</v>
      </c>
      <c r="I66" s="9">
        <v>92</v>
      </c>
      <c r="J66" s="6">
        <v>220</v>
      </c>
      <c r="K66" s="6" t="s">
        <v>86</v>
      </c>
      <c r="L66" s="6">
        <v>20</v>
      </c>
      <c r="M66" s="6" t="s">
        <v>140</v>
      </c>
      <c r="N66" s="6" t="s">
        <v>32</v>
      </c>
      <c r="O66" s="6" t="s">
        <v>39</v>
      </c>
      <c r="P66" s="6" t="s">
        <v>38</v>
      </c>
      <c r="Q66" s="6" t="s">
        <v>42</v>
      </c>
      <c r="R66" s="6" t="s">
        <v>38</v>
      </c>
      <c r="S66" s="6" t="s">
        <v>52</v>
      </c>
      <c r="T66" s="6" t="s">
        <v>38</v>
      </c>
      <c r="U66" s="6" t="s">
        <v>115</v>
      </c>
      <c r="V66" s="6" t="s">
        <v>119</v>
      </c>
      <c r="W66" s="6" t="s">
        <v>102</v>
      </c>
      <c r="X66" s="6" t="s">
        <v>122</v>
      </c>
      <c r="Y66" s="6"/>
      <c r="Z66" s="6" t="e">
        <f>VLOOKUP(B66,#REF!,13,FALSE)</f>
        <v>#REF!</v>
      </c>
    </row>
    <row r="67" spans="1:26" x14ac:dyDescent="0.2">
      <c r="A67" s="6">
        <v>71</v>
      </c>
      <c r="B67" s="6">
        <v>371</v>
      </c>
      <c r="C67" s="6">
        <v>39</v>
      </c>
      <c r="D67" s="9" t="s">
        <v>78</v>
      </c>
      <c r="E67" s="6" t="s">
        <v>81</v>
      </c>
      <c r="F67" s="6" t="e">
        <f>VLOOKUP(Table5[[#This Row],[מספר]],#REF!,11,FALSE)</f>
        <v>#REF!</v>
      </c>
      <c r="G67" s="6" t="s">
        <v>78</v>
      </c>
      <c r="H67" s="6" t="s">
        <v>177</v>
      </c>
      <c r="I67" s="9">
        <v>92</v>
      </c>
      <c r="J67" s="6">
        <v>220</v>
      </c>
      <c r="K67" s="6" t="s">
        <v>86</v>
      </c>
      <c r="L67" s="6">
        <v>20</v>
      </c>
      <c r="M67" s="6" t="s">
        <v>140</v>
      </c>
      <c r="N67" s="6" t="s">
        <v>32</v>
      </c>
      <c r="O67" s="6" t="s">
        <v>39</v>
      </c>
      <c r="P67" s="6" t="s">
        <v>38</v>
      </c>
      <c r="Q67" s="6" t="s">
        <v>42</v>
      </c>
      <c r="R67" s="6" t="s">
        <v>38</v>
      </c>
      <c r="S67" s="6" t="s">
        <v>52</v>
      </c>
      <c r="T67" s="6" t="s">
        <v>38</v>
      </c>
      <c r="U67" s="6" t="s">
        <v>115</v>
      </c>
      <c r="V67" s="6" t="s">
        <v>119</v>
      </c>
      <c r="W67" s="6" t="s">
        <v>102</v>
      </c>
      <c r="X67" s="6" t="s">
        <v>122</v>
      </c>
      <c r="Y67" s="6"/>
      <c r="Z67" s="6" t="e">
        <f>VLOOKUP(B67,#REF!,13,FALSE)</f>
        <v>#REF!</v>
      </c>
    </row>
    <row r="68" spans="1:26" x14ac:dyDescent="0.2">
      <c r="A68" s="6">
        <v>72</v>
      </c>
      <c r="B68" s="6">
        <v>372</v>
      </c>
      <c r="C68" s="6">
        <v>40</v>
      </c>
      <c r="D68" s="9" t="s">
        <v>78</v>
      </c>
      <c r="E68" s="6" t="s">
        <v>81</v>
      </c>
      <c r="F68" s="6" t="e">
        <f>VLOOKUP(Table5[[#This Row],[מספר]],#REF!,11,FALSE)</f>
        <v>#REF!</v>
      </c>
      <c r="G68" s="6" t="s">
        <v>78</v>
      </c>
      <c r="H68" s="6" t="s">
        <v>177</v>
      </c>
      <c r="I68" s="9">
        <v>102</v>
      </c>
      <c r="J68" s="6">
        <v>220</v>
      </c>
      <c r="K68" s="6" t="s">
        <v>86</v>
      </c>
      <c r="L68" s="6">
        <v>20</v>
      </c>
      <c r="M68" s="6" t="s">
        <v>141</v>
      </c>
      <c r="N68" s="6" t="s">
        <v>32</v>
      </c>
      <c r="O68" s="6" t="s">
        <v>39</v>
      </c>
      <c r="P68" s="6" t="s">
        <v>38</v>
      </c>
      <c r="Q68" s="6" t="s">
        <v>42</v>
      </c>
      <c r="R68" s="6" t="s">
        <v>38</v>
      </c>
      <c r="S68" s="6" t="s">
        <v>52</v>
      </c>
      <c r="T68" s="6" t="s">
        <v>38</v>
      </c>
      <c r="U68" s="6" t="s">
        <v>115</v>
      </c>
      <c r="V68" s="6" t="s">
        <v>119</v>
      </c>
      <c r="W68" s="6" t="s">
        <v>102</v>
      </c>
      <c r="X68" s="6" t="s">
        <v>122</v>
      </c>
      <c r="Y68" s="6"/>
      <c r="Z68" s="6" t="e">
        <f>VLOOKUP(B68,#REF!,13,FALSE)</f>
        <v>#REF!</v>
      </c>
    </row>
    <row r="69" spans="1:26" x14ac:dyDescent="0.2">
      <c r="A69" s="6">
        <v>73</v>
      </c>
      <c r="B69" s="6">
        <v>373</v>
      </c>
      <c r="C69" s="6">
        <v>22</v>
      </c>
      <c r="D69" s="9" t="s">
        <v>77</v>
      </c>
      <c r="E69" s="6" t="s">
        <v>82</v>
      </c>
      <c r="F69" s="6" t="s">
        <v>161</v>
      </c>
      <c r="G69" s="6" t="s">
        <v>78</v>
      </c>
      <c r="H69" s="6" t="s">
        <v>160</v>
      </c>
      <c r="I69" s="9">
        <v>82</v>
      </c>
      <c r="J69" s="6">
        <v>220</v>
      </c>
      <c r="K69" s="6" t="s">
        <v>85</v>
      </c>
      <c r="L69" s="6">
        <v>12</v>
      </c>
      <c r="M69" s="6" t="s">
        <v>76</v>
      </c>
      <c r="N69" s="6" t="s">
        <v>33</v>
      </c>
      <c r="O69" s="6" t="s">
        <v>39</v>
      </c>
      <c r="P69" s="6" t="s">
        <v>38</v>
      </c>
      <c r="Q69" s="6" t="s">
        <v>42</v>
      </c>
      <c r="R69" s="6" t="s">
        <v>99</v>
      </c>
      <c r="S69" s="6" t="s">
        <v>52</v>
      </c>
      <c r="T69" s="6" t="s">
        <v>38</v>
      </c>
      <c r="U69" s="6" t="s">
        <v>54</v>
      </c>
      <c r="V69" s="6" t="s">
        <v>60</v>
      </c>
      <c r="W69" s="6" t="s">
        <v>66</v>
      </c>
      <c r="X69" s="6" t="s">
        <v>71</v>
      </c>
      <c r="Y69" s="6"/>
      <c r="Z69" s="6" t="s">
        <v>180</v>
      </c>
    </row>
    <row r="70" spans="1:26" x14ac:dyDescent="0.2">
      <c r="A70" s="6">
        <v>74</v>
      </c>
      <c r="B70" s="6">
        <v>374</v>
      </c>
      <c r="C70" s="6">
        <v>22</v>
      </c>
      <c r="D70" s="9" t="s">
        <v>77</v>
      </c>
      <c r="E70" s="6" t="s">
        <v>82</v>
      </c>
      <c r="F70" s="6" t="s">
        <v>161</v>
      </c>
      <c r="G70" s="6" t="s">
        <v>78</v>
      </c>
      <c r="H70" s="6" t="s">
        <v>160</v>
      </c>
      <c r="I70" s="9">
        <v>82</v>
      </c>
      <c r="J70" s="6">
        <v>220</v>
      </c>
      <c r="K70" s="6" t="s">
        <v>85</v>
      </c>
      <c r="L70" s="6">
        <v>12</v>
      </c>
      <c r="M70" s="6" t="s">
        <v>76</v>
      </c>
      <c r="N70" s="6" t="s">
        <v>33</v>
      </c>
      <c r="O70" s="6" t="s">
        <v>39</v>
      </c>
      <c r="P70" s="6" t="s">
        <v>38</v>
      </c>
      <c r="Q70" s="6" t="s">
        <v>42</v>
      </c>
      <c r="R70" s="6" t="s">
        <v>99</v>
      </c>
      <c r="S70" s="6" t="s">
        <v>52</v>
      </c>
      <c r="T70" s="6" t="s">
        <v>38</v>
      </c>
      <c r="U70" s="6" t="s">
        <v>54</v>
      </c>
      <c r="V70" s="6" t="s">
        <v>60</v>
      </c>
      <c r="W70" s="6" t="s">
        <v>66</v>
      </c>
      <c r="X70" s="6" t="s">
        <v>71</v>
      </c>
      <c r="Y70" s="6"/>
      <c r="Z70" s="6" t="s">
        <v>180</v>
      </c>
    </row>
    <row r="71" spans="1:26" x14ac:dyDescent="0.2">
      <c r="A71" s="6">
        <v>75</v>
      </c>
      <c r="B71" s="6">
        <v>375</v>
      </c>
      <c r="C71" s="6">
        <v>1</v>
      </c>
      <c r="D71" s="9" t="s">
        <v>77</v>
      </c>
      <c r="E71" s="6" t="s">
        <v>82</v>
      </c>
      <c r="F71" s="6" t="s">
        <v>177</v>
      </c>
      <c r="G71" s="6" t="s">
        <v>78</v>
      </c>
      <c r="H71" s="6" t="s">
        <v>160</v>
      </c>
      <c r="I71" s="9">
        <v>92</v>
      </c>
      <c r="J71" s="6">
        <v>220</v>
      </c>
      <c r="K71" s="6" t="s">
        <v>84</v>
      </c>
      <c r="L71" s="6">
        <v>12</v>
      </c>
      <c r="M71" s="6" t="s">
        <v>76</v>
      </c>
      <c r="N71" s="6" t="s">
        <v>32</v>
      </c>
      <c r="O71" s="6" t="s">
        <v>39</v>
      </c>
      <c r="P71" s="6" t="s">
        <v>38</v>
      </c>
      <c r="Q71" s="6" t="s">
        <v>42</v>
      </c>
      <c r="R71" s="6" t="s">
        <v>38</v>
      </c>
      <c r="S71" s="6" t="s">
        <v>52</v>
      </c>
      <c r="T71" s="6" t="s">
        <v>53</v>
      </c>
      <c r="U71" s="6" t="s">
        <v>56</v>
      </c>
      <c r="V71" s="6" t="s">
        <v>62</v>
      </c>
      <c r="W71" s="6" t="s">
        <v>66</v>
      </c>
      <c r="X71" s="6" t="s">
        <v>71</v>
      </c>
      <c r="Y71" s="6"/>
      <c r="Z71" s="6" t="s">
        <v>180</v>
      </c>
    </row>
    <row r="72" spans="1:26" x14ac:dyDescent="0.2">
      <c r="A72" s="6">
        <v>76</v>
      </c>
      <c r="B72" s="6">
        <v>376</v>
      </c>
      <c r="C72" s="6">
        <v>25</v>
      </c>
      <c r="D72" s="9" t="s">
        <v>78</v>
      </c>
      <c r="E72" s="6" t="s">
        <v>81</v>
      </c>
      <c r="F72" s="6" t="e">
        <f>VLOOKUP(Table5[[#This Row],[מספר]],#REF!,11,FALSE)</f>
        <v>#REF!</v>
      </c>
      <c r="G72" s="6" t="s">
        <v>78</v>
      </c>
      <c r="H72" s="6" t="s">
        <v>177</v>
      </c>
      <c r="I72" s="9">
        <v>104</v>
      </c>
      <c r="J72" s="6">
        <v>220</v>
      </c>
      <c r="K72" s="6" t="s">
        <v>85</v>
      </c>
      <c r="L72" s="6">
        <v>12</v>
      </c>
      <c r="M72" s="6" t="s">
        <v>87</v>
      </c>
      <c r="N72" s="6" t="s">
        <v>32</v>
      </c>
      <c r="O72" s="6" t="s">
        <v>39</v>
      </c>
      <c r="P72" s="6" t="s">
        <v>38</v>
      </c>
      <c r="Q72" s="6" t="s">
        <v>42</v>
      </c>
      <c r="R72" s="6" t="s">
        <v>99</v>
      </c>
      <c r="S72" s="6" t="s">
        <v>52</v>
      </c>
      <c r="T72" s="6" t="s">
        <v>38</v>
      </c>
      <c r="U72" s="6" t="s">
        <v>100</v>
      </c>
      <c r="V72" s="6" t="s">
        <v>101</v>
      </c>
      <c r="W72" s="6" t="s">
        <v>102</v>
      </c>
      <c r="X72" s="6" t="s">
        <v>105</v>
      </c>
      <c r="Y72" s="6"/>
      <c r="Z72" s="6"/>
    </row>
    <row r="73" spans="1:26" x14ac:dyDescent="0.2">
      <c r="A73" s="6">
        <v>77</v>
      </c>
      <c r="B73" s="6">
        <v>377</v>
      </c>
      <c r="C73" s="6">
        <v>25</v>
      </c>
      <c r="D73" s="9" t="s">
        <v>78</v>
      </c>
      <c r="E73" s="6" t="s">
        <v>81</v>
      </c>
      <c r="F73" s="6" t="e">
        <f>VLOOKUP(Table5[[#This Row],[מספר]],#REF!,11,FALSE)</f>
        <v>#REF!</v>
      </c>
      <c r="G73" s="6" t="s">
        <v>78</v>
      </c>
      <c r="H73" s="6" t="s">
        <v>177</v>
      </c>
      <c r="I73" s="9">
        <v>94</v>
      </c>
      <c r="J73" s="6">
        <v>220</v>
      </c>
      <c r="K73" s="6" t="s">
        <v>85</v>
      </c>
      <c r="L73" s="6">
        <v>12</v>
      </c>
      <c r="M73" s="6" t="s">
        <v>142</v>
      </c>
      <c r="N73" s="6" t="s">
        <v>32</v>
      </c>
      <c r="O73" s="6" t="s">
        <v>39</v>
      </c>
      <c r="P73" s="6" t="s">
        <v>38</v>
      </c>
      <c r="Q73" s="6" t="s">
        <v>42</v>
      </c>
      <c r="R73" s="6" t="s">
        <v>99</v>
      </c>
      <c r="S73" s="6" t="s">
        <v>52</v>
      </c>
      <c r="T73" s="6" t="s">
        <v>38</v>
      </c>
      <c r="U73" s="6" t="s">
        <v>100</v>
      </c>
      <c r="V73" s="6" t="s">
        <v>101</v>
      </c>
      <c r="W73" s="6" t="s">
        <v>102</v>
      </c>
      <c r="X73" s="6" t="s">
        <v>105</v>
      </c>
      <c r="Y73" s="6"/>
      <c r="Z73" s="6"/>
    </row>
    <row r="74" spans="1:26" x14ac:dyDescent="0.2">
      <c r="A74" s="6">
        <v>78</v>
      </c>
      <c r="B74" s="6">
        <v>378</v>
      </c>
      <c r="C74" s="6">
        <v>41</v>
      </c>
      <c r="D74" s="9" t="s">
        <v>170</v>
      </c>
      <c r="E74" s="6" t="s">
        <v>143</v>
      </c>
      <c r="F74" s="6" t="e">
        <f>VLOOKUP(Table5[[#This Row],[מספר]],#REF!,11,FALSE)</f>
        <v>#REF!</v>
      </c>
      <c r="G74" s="6" t="s">
        <v>144</v>
      </c>
      <c r="H74" s="6" t="e">
        <f>VLOOKUP(Table5[[#This Row],[מספר]],#REF!,6,FALSE)</f>
        <v>#REF!</v>
      </c>
      <c r="I74" s="9">
        <v>102</v>
      </c>
      <c r="J74" s="6">
        <v>220</v>
      </c>
      <c r="K74" s="6" t="s">
        <v>85</v>
      </c>
      <c r="L74" s="6">
        <v>12</v>
      </c>
      <c r="M74" s="6" t="s">
        <v>171</v>
      </c>
      <c r="N74" s="6" t="s">
        <v>32</v>
      </c>
      <c r="O74" s="6" t="s">
        <v>75</v>
      </c>
      <c r="P74" s="6" t="s">
        <v>38</v>
      </c>
      <c r="Q74" s="6" t="s">
        <v>38</v>
      </c>
      <c r="R74" s="6" t="s">
        <v>99</v>
      </c>
      <c r="S74" s="6" t="s">
        <v>52</v>
      </c>
      <c r="T74" s="6" t="s">
        <v>38</v>
      </c>
      <c r="U74" s="6" t="s">
        <v>116</v>
      </c>
      <c r="V74" s="6" t="s">
        <v>38</v>
      </c>
      <c r="W74" s="6" t="s">
        <v>120</v>
      </c>
      <c r="X74" s="6" t="s">
        <v>123</v>
      </c>
      <c r="Y74" s="6"/>
      <c r="Z74" s="6"/>
    </row>
    <row r="75" spans="1:26" x14ac:dyDescent="0.2">
      <c r="A75" s="6">
        <v>79</v>
      </c>
      <c r="B75" s="6">
        <v>379</v>
      </c>
      <c r="C75" s="6">
        <v>25</v>
      </c>
      <c r="D75" s="9" t="s">
        <v>78</v>
      </c>
      <c r="E75" s="6" t="s">
        <v>81</v>
      </c>
      <c r="F75" s="6" t="s">
        <v>161</v>
      </c>
      <c r="G75" s="6" t="s">
        <v>78</v>
      </c>
      <c r="H75" s="6" t="s">
        <v>161</v>
      </c>
      <c r="I75" s="9">
        <v>92</v>
      </c>
      <c r="J75" s="6">
        <v>220</v>
      </c>
      <c r="K75" s="6" t="s">
        <v>84</v>
      </c>
      <c r="L75" s="6">
        <v>12</v>
      </c>
      <c r="M75" s="6" t="s">
        <v>142</v>
      </c>
      <c r="N75" s="6" t="s">
        <v>32</v>
      </c>
      <c r="O75" s="6" t="s">
        <v>39</v>
      </c>
      <c r="P75" s="6" t="s">
        <v>38</v>
      </c>
      <c r="Q75" s="6" t="s">
        <v>42</v>
      </c>
      <c r="R75" s="6" t="s">
        <v>99</v>
      </c>
      <c r="S75" s="6" t="s">
        <v>52</v>
      </c>
      <c r="T75" s="6" t="s">
        <v>38</v>
      </c>
      <c r="U75" s="6" t="s">
        <v>55</v>
      </c>
      <c r="V75" s="6" t="s">
        <v>61</v>
      </c>
      <c r="W75" s="6" t="s">
        <v>66</v>
      </c>
      <c r="X75" s="6" t="s">
        <v>71</v>
      </c>
      <c r="Y75" s="6"/>
      <c r="Z75" s="6"/>
    </row>
    <row r="76" spans="1:26" x14ac:dyDescent="0.2">
      <c r="A76" s="6">
        <v>80</v>
      </c>
      <c r="B76" s="6">
        <v>380</v>
      </c>
      <c r="C76" s="6">
        <v>43</v>
      </c>
      <c r="D76" s="9" t="s">
        <v>78</v>
      </c>
      <c r="E76" s="6" t="s">
        <v>81</v>
      </c>
      <c r="F76" s="6" t="e">
        <f>VLOOKUP(Table5[[#This Row],[מספר]],#REF!,11,FALSE)</f>
        <v>#REF!</v>
      </c>
      <c r="G76" s="6" t="s">
        <v>78</v>
      </c>
      <c r="H76" s="6" t="s">
        <v>177</v>
      </c>
      <c r="I76" s="9">
        <v>72</v>
      </c>
      <c r="J76" s="6">
        <v>220</v>
      </c>
      <c r="K76" s="6" t="s">
        <v>86</v>
      </c>
      <c r="L76" s="6">
        <v>12</v>
      </c>
      <c r="M76" s="6" t="s">
        <v>87</v>
      </c>
      <c r="N76" s="6" t="s">
        <v>33</v>
      </c>
      <c r="O76" s="6" t="s">
        <v>39</v>
      </c>
      <c r="P76" s="6" t="s">
        <v>38</v>
      </c>
      <c r="Q76" s="6" t="s">
        <v>42</v>
      </c>
      <c r="R76" s="6" t="s">
        <v>99</v>
      </c>
      <c r="S76" s="6" t="s">
        <v>52</v>
      </c>
      <c r="T76" s="6" t="s">
        <v>38</v>
      </c>
      <c r="U76" s="6" t="s">
        <v>100</v>
      </c>
      <c r="V76" s="6" t="s">
        <v>101</v>
      </c>
      <c r="W76" s="6" t="s">
        <v>104</v>
      </c>
      <c r="X76" s="6" t="s">
        <v>107</v>
      </c>
      <c r="Y76" s="6"/>
      <c r="Z76" s="6"/>
    </row>
    <row r="77" spans="1:26" x14ac:dyDescent="0.2">
      <c r="A77" s="6">
        <v>81</v>
      </c>
      <c r="B77" s="6">
        <v>381</v>
      </c>
      <c r="C77" s="6">
        <v>44</v>
      </c>
      <c r="D77" s="9" t="s">
        <v>78</v>
      </c>
      <c r="E77" s="6" t="s">
        <v>81</v>
      </c>
      <c r="F77" s="6" t="e">
        <f>VLOOKUP(Table5[[#This Row],[מספר]],#REF!,11,FALSE)</f>
        <v>#REF!</v>
      </c>
      <c r="G77" s="6" t="s">
        <v>78</v>
      </c>
      <c r="H77" s="6" t="e">
        <f>VLOOKUP(Table5[[#This Row],[מספר]],#REF!,6,FALSE)</f>
        <v>#REF!</v>
      </c>
      <c r="I77" s="9" t="s">
        <v>5</v>
      </c>
      <c r="J77" s="6">
        <v>220</v>
      </c>
      <c r="K77" s="6" t="s">
        <v>85</v>
      </c>
      <c r="L77" s="6">
        <v>20</v>
      </c>
      <c r="M77" s="6" t="s">
        <v>136</v>
      </c>
      <c r="N77" s="6" t="s">
        <v>37</v>
      </c>
      <c r="O77" s="6" t="s">
        <v>39</v>
      </c>
      <c r="P77" s="6" t="s">
        <v>41</v>
      </c>
      <c r="Q77" s="6" t="s">
        <v>46</v>
      </c>
      <c r="R77" s="6" t="s">
        <v>48</v>
      </c>
      <c r="S77" s="6" t="s">
        <v>38</v>
      </c>
      <c r="T77" s="6" t="s">
        <v>53</v>
      </c>
      <c r="U77" s="6" t="s">
        <v>63</v>
      </c>
      <c r="V77" s="6" t="s">
        <v>58</v>
      </c>
      <c r="W77" s="6" t="s">
        <v>69</v>
      </c>
      <c r="X77" s="6" t="s">
        <v>121</v>
      </c>
      <c r="Y77" s="6"/>
      <c r="Z77" s="6"/>
    </row>
    <row r="78" spans="1:26" x14ac:dyDescent="0.2">
      <c r="A78" s="6">
        <v>82</v>
      </c>
      <c r="B78" s="6">
        <v>382</v>
      </c>
      <c r="C78" s="6">
        <v>25</v>
      </c>
      <c r="D78" s="9" t="s">
        <v>78</v>
      </c>
      <c r="E78" s="6" t="s">
        <v>81</v>
      </c>
      <c r="F78" s="6" t="e">
        <f>VLOOKUP(Table5[[#This Row],[מספר]],#REF!,11,FALSE)</f>
        <v>#REF!</v>
      </c>
      <c r="G78" s="6" t="s">
        <v>78</v>
      </c>
      <c r="H78" s="6" t="s">
        <v>177</v>
      </c>
      <c r="I78" s="9">
        <v>112</v>
      </c>
      <c r="J78" s="6">
        <v>220</v>
      </c>
      <c r="K78" s="6" t="s">
        <v>84</v>
      </c>
      <c r="L78" s="6">
        <v>20</v>
      </c>
      <c r="M78" s="6" t="s">
        <v>135</v>
      </c>
      <c r="N78" s="6" t="s">
        <v>37</v>
      </c>
      <c r="O78" s="6" t="s">
        <v>40</v>
      </c>
      <c r="P78" s="6" t="s">
        <v>41</v>
      </c>
      <c r="Q78" s="6" t="s">
        <v>46</v>
      </c>
      <c r="R78" s="6" t="s">
        <v>48</v>
      </c>
      <c r="S78" s="6" t="s">
        <v>52</v>
      </c>
      <c r="T78" s="6" t="s">
        <v>53</v>
      </c>
      <c r="U78" s="6" t="s">
        <v>62</v>
      </c>
      <c r="V78" s="6" t="s">
        <v>56</v>
      </c>
      <c r="W78" s="6" t="s">
        <v>69</v>
      </c>
      <c r="X78" s="6" t="s">
        <v>73</v>
      </c>
      <c r="Y78" s="6"/>
      <c r="Z78" s="6" t="e">
        <f>VLOOKUP(B78,#REF!,13,FALSE)</f>
        <v>#REF!</v>
      </c>
    </row>
    <row r="79" spans="1:26" x14ac:dyDescent="0.2">
      <c r="A79" s="6">
        <v>83</v>
      </c>
      <c r="B79" s="6">
        <v>383</v>
      </c>
      <c r="C79" s="6">
        <v>25</v>
      </c>
      <c r="D79" s="9" t="s">
        <v>78</v>
      </c>
      <c r="E79" s="6" t="s">
        <v>81</v>
      </c>
      <c r="F79" s="6" t="e">
        <f>VLOOKUP(Table5[[#This Row],[מספר]],#REF!,11,FALSE)</f>
        <v>#REF!</v>
      </c>
      <c r="G79" s="6" t="s">
        <v>78</v>
      </c>
      <c r="H79" s="6" t="e">
        <f>VLOOKUP(Table5[[#This Row],[מספר]],#REF!,6,FALSE)</f>
        <v>#REF!</v>
      </c>
      <c r="I79" s="9">
        <v>112</v>
      </c>
      <c r="J79" s="6">
        <v>220</v>
      </c>
      <c r="K79" s="6" t="s">
        <v>84</v>
      </c>
      <c r="L79" s="6">
        <v>20</v>
      </c>
      <c r="M79" s="6" t="s">
        <v>135</v>
      </c>
      <c r="N79" s="6" t="s">
        <v>37</v>
      </c>
      <c r="O79" s="6" t="s">
        <v>40</v>
      </c>
      <c r="P79" s="6" t="s">
        <v>41</v>
      </c>
      <c r="Q79" s="6" t="s">
        <v>46</v>
      </c>
      <c r="R79" s="6" t="s">
        <v>48</v>
      </c>
      <c r="S79" s="6" t="s">
        <v>52</v>
      </c>
      <c r="T79" s="6" t="s">
        <v>53</v>
      </c>
      <c r="U79" s="6" t="s">
        <v>62</v>
      </c>
      <c r="V79" s="6" t="s">
        <v>56</v>
      </c>
      <c r="W79" s="6" t="s">
        <v>69</v>
      </c>
      <c r="X79" s="6" t="s">
        <v>73</v>
      </c>
      <c r="Y79" s="6"/>
      <c r="Z79" s="6"/>
    </row>
    <row r="80" spans="1:26" x14ac:dyDescent="0.2">
      <c r="A80" s="6">
        <v>84</v>
      </c>
      <c r="B80" s="6">
        <v>384</v>
      </c>
      <c r="C80" s="6">
        <v>25</v>
      </c>
      <c r="D80" s="9" t="s">
        <v>78</v>
      </c>
      <c r="E80" s="6" t="s">
        <v>81</v>
      </c>
      <c r="F80" s="6" t="e">
        <f>VLOOKUP(Table5[[#This Row],[מספר]],#REF!,11,FALSE)</f>
        <v>#REF!</v>
      </c>
      <c r="G80" s="6" t="s">
        <v>78</v>
      </c>
      <c r="H80" s="6" t="s">
        <v>177</v>
      </c>
      <c r="I80" s="9">
        <v>112</v>
      </c>
      <c r="J80" s="6">
        <v>220</v>
      </c>
      <c r="K80" s="6" t="s">
        <v>84</v>
      </c>
      <c r="L80" s="6">
        <v>20</v>
      </c>
      <c r="M80" s="6" t="s">
        <v>135</v>
      </c>
      <c r="N80" s="6" t="s">
        <v>37</v>
      </c>
      <c r="O80" s="6" t="s">
        <v>40</v>
      </c>
      <c r="P80" s="6" t="s">
        <v>41</v>
      </c>
      <c r="Q80" s="6" t="s">
        <v>46</v>
      </c>
      <c r="R80" s="6" t="s">
        <v>48</v>
      </c>
      <c r="S80" s="6" t="s">
        <v>52</v>
      </c>
      <c r="T80" s="6" t="s">
        <v>53</v>
      </c>
      <c r="U80" s="6" t="s">
        <v>62</v>
      </c>
      <c r="V80" s="6" t="s">
        <v>56</v>
      </c>
      <c r="W80" s="6" t="s">
        <v>69</v>
      </c>
      <c r="X80" s="6" t="s">
        <v>73</v>
      </c>
      <c r="Y80" s="6"/>
      <c r="Z80" s="6" t="e">
        <f>VLOOKUP(B80,#REF!,13,FALSE)</f>
        <v>#REF!</v>
      </c>
    </row>
    <row r="81" spans="1:26" x14ac:dyDescent="0.2">
      <c r="A81" s="6">
        <v>85</v>
      </c>
      <c r="B81" s="6">
        <v>385</v>
      </c>
      <c r="C81" s="6">
        <v>25</v>
      </c>
      <c r="D81" s="9" t="s">
        <v>78</v>
      </c>
      <c r="E81" s="6" t="s">
        <v>81</v>
      </c>
      <c r="F81" s="6" t="e">
        <f>VLOOKUP(Table5[[#This Row],[מספר]],#REF!,11,FALSE)</f>
        <v>#REF!</v>
      </c>
      <c r="G81" s="6" t="s">
        <v>78</v>
      </c>
      <c r="H81" s="6" t="s">
        <v>177</v>
      </c>
      <c r="I81" s="9">
        <v>112</v>
      </c>
      <c r="J81" s="6">
        <v>220</v>
      </c>
      <c r="K81" s="6" t="s">
        <v>84</v>
      </c>
      <c r="L81" s="6">
        <v>20</v>
      </c>
      <c r="M81" s="6" t="s">
        <v>135</v>
      </c>
      <c r="N81" s="6" t="s">
        <v>37</v>
      </c>
      <c r="O81" s="6" t="s">
        <v>40</v>
      </c>
      <c r="P81" s="6" t="s">
        <v>41</v>
      </c>
      <c r="Q81" s="6" t="s">
        <v>46</v>
      </c>
      <c r="R81" s="6" t="s">
        <v>48</v>
      </c>
      <c r="S81" s="6" t="s">
        <v>52</v>
      </c>
      <c r="T81" s="6" t="s">
        <v>53</v>
      </c>
      <c r="U81" s="6" t="s">
        <v>62</v>
      </c>
      <c r="V81" s="6" t="s">
        <v>56</v>
      </c>
      <c r="W81" s="6" t="s">
        <v>69</v>
      </c>
      <c r="X81" s="6" t="s">
        <v>73</v>
      </c>
      <c r="Y81" s="6"/>
      <c r="Z81" s="6" t="e">
        <f>VLOOKUP(B81,#REF!,13,FALSE)</f>
        <v>#REF!</v>
      </c>
    </row>
    <row r="84" spans="1:26" x14ac:dyDescent="0.2">
      <c r="A84" s="2"/>
    </row>
    <row r="85" spans="1:26" x14ac:dyDescent="0.2">
      <c r="A85" s="2"/>
    </row>
    <row r="86" spans="1:26" x14ac:dyDescent="0.2">
      <c r="A86" s="2"/>
    </row>
    <row r="87" spans="1:26" x14ac:dyDescent="0.2">
      <c r="A87" s="2"/>
    </row>
    <row r="88" spans="1:26" x14ac:dyDescent="0.2">
      <c r="A88" s="2"/>
    </row>
    <row r="89" spans="1:26" x14ac:dyDescent="0.2">
      <c r="A89" s="2"/>
    </row>
    <row r="90" spans="1:26" x14ac:dyDescent="0.2">
      <c r="A90" s="2"/>
    </row>
    <row r="91" spans="1:26" x14ac:dyDescent="0.2">
      <c r="A91" s="2"/>
    </row>
    <row r="92" spans="1:26" x14ac:dyDescent="0.2">
      <c r="A92" s="2"/>
    </row>
    <row r="93" spans="1:26" x14ac:dyDescent="0.2">
      <c r="A93" s="2"/>
    </row>
    <row r="94" spans="1:26" x14ac:dyDescent="0.2">
      <c r="A94" s="2"/>
    </row>
    <row r="95" spans="1:26" x14ac:dyDescent="0.2">
      <c r="A95" s="2"/>
    </row>
    <row r="96" spans="1:26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</sheetData>
  <mergeCells count="7">
    <mergeCell ref="K1:L1"/>
    <mergeCell ref="N1:T1"/>
    <mergeCell ref="U1:X1"/>
    <mergeCell ref="B1:C1"/>
    <mergeCell ref="D1:F1"/>
    <mergeCell ref="G1:H1"/>
    <mergeCell ref="I1:J1"/>
  </mergeCells>
  <dataValidations count="1">
    <dataValidation showInputMessage="1" showErrorMessage="1" sqref="F3:F81 H3:H81"/>
  </dataValidations>
  <pageMargins left="0.7" right="0.7" top="0.69" bottom="0.26" header="0.3" footer="0.16"/>
  <pageSetup paperSize="8" scale="66" orientation="landscape" horizontalDpi="300" verticalDpi="300" r:id="rId1"/>
  <headerFooter>
    <oddHeader>&amp;L&amp;18עדכון 15.9.19&amp;R&amp;22רשימת דלתות קומה 1-</oddHead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#REF!</xm:f>
          </x14:formula1>
          <xm:sqref>G75:G81 G3:G73</xm:sqref>
        </x14:dataValidation>
        <x14:dataValidation type="list" showInputMessage="1" showErrorMessage="1">
          <x14:formula1>
            <xm:f>#REF!</xm:f>
          </x14:formula1>
          <xm:sqref>AA15 M3:M22 AA24 M24 M75:M81 M28:M73</xm:sqref>
        </x14:dataValidation>
        <x14:dataValidation type="list" showInputMessage="1" showErrorMessage="1">
          <x14:formula1>
            <xm:f>#REF!</xm:f>
          </x14:formula1>
          <xm:sqref>E3:E81</xm:sqref>
        </x14:dataValidation>
        <x14:dataValidation type="list" showInputMessage="1" showErrorMessage="1">
          <x14:formula1>
            <xm:f>#REF!</xm:f>
          </x14:formula1>
          <xm:sqref>K3:K81</xm:sqref>
        </x14:dataValidation>
        <x14:dataValidation type="list" showInputMessage="1" showErrorMessage="1">
          <x14:formula1>
            <xm:f>#REF!</xm:f>
          </x14:formula1>
          <xm:sqref>D3:D81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25"/>
  <sheetViews>
    <sheetView rightToLeft="1" zoomScale="85" zoomScaleNormal="85" workbookViewId="0">
      <selection activeCell="F34" sqref="F34"/>
    </sheetView>
  </sheetViews>
  <sheetFormatPr defaultRowHeight="14.25" x14ac:dyDescent="0.2"/>
  <cols>
    <col min="1" max="1" width="4.75" customWidth="1"/>
    <col min="2" max="2" width="5.375" customWidth="1"/>
    <col min="3" max="3" width="4.875" style="3" customWidth="1"/>
    <col min="4" max="4" width="6.125" customWidth="1"/>
    <col min="5" max="5" width="7.625" customWidth="1"/>
    <col min="6" max="6" width="8.375" customWidth="1"/>
    <col min="7" max="8" width="6.625" customWidth="1"/>
    <col min="9" max="9" width="9" style="3"/>
    <col min="10" max="10" width="7" customWidth="1"/>
    <col min="11" max="11" width="6.125" customWidth="1"/>
    <col min="12" max="12" width="5.75" customWidth="1"/>
    <col min="13" max="13" width="40.375" bestFit="1" customWidth="1"/>
    <col min="14" max="14" width="6.875" customWidth="1"/>
    <col min="21" max="21" width="10.375" customWidth="1"/>
    <col min="22" max="22" width="11.75" customWidth="1"/>
    <col min="23" max="23" width="8.5" bestFit="1" customWidth="1"/>
    <col min="25" max="25" width="7.125" customWidth="1"/>
    <col min="26" max="26" width="32.375" customWidth="1"/>
  </cols>
  <sheetData>
    <row r="1" spans="1:46" ht="15" x14ac:dyDescent="0.25">
      <c r="A1" s="6"/>
      <c r="B1" s="21" t="s">
        <v>6</v>
      </c>
      <c r="C1" s="21"/>
      <c r="D1" s="21" t="s">
        <v>10</v>
      </c>
      <c r="E1" s="21"/>
      <c r="F1" s="21"/>
      <c r="G1" s="21" t="s">
        <v>13</v>
      </c>
      <c r="H1" s="21"/>
      <c r="I1" s="21" t="s">
        <v>14</v>
      </c>
      <c r="J1" s="21"/>
      <c r="K1" s="21" t="s">
        <v>17</v>
      </c>
      <c r="L1" s="21"/>
      <c r="M1" s="6"/>
      <c r="N1" s="21" t="s">
        <v>20</v>
      </c>
      <c r="O1" s="21"/>
      <c r="P1" s="21"/>
      <c r="Q1" s="21"/>
      <c r="R1" s="21"/>
      <c r="S1" s="21"/>
      <c r="T1" s="21"/>
      <c r="U1" s="21" t="s">
        <v>28</v>
      </c>
      <c r="V1" s="21"/>
      <c r="W1" s="21"/>
      <c r="X1" s="21"/>
      <c r="Y1" s="6"/>
      <c r="Z1" s="6"/>
      <c r="AA1" s="1"/>
      <c r="AC1" s="1"/>
      <c r="AD1" s="1"/>
      <c r="AF1" s="1"/>
      <c r="AH1" s="1"/>
      <c r="AJ1" s="1"/>
      <c r="AQ1" s="1"/>
    </row>
    <row r="2" spans="1:46" s="5" customFormat="1" ht="44.25" customHeight="1" x14ac:dyDescent="0.2">
      <c r="A2" s="7" t="s">
        <v>9</v>
      </c>
      <c r="B2" s="7" t="s">
        <v>7</v>
      </c>
      <c r="C2" s="10" t="s">
        <v>8</v>
      </c>
      <c r="D2" s="7" t="s">
        <v>11</v>
      </c>
      <c r="E2" s="7" t="s">
        <v>12</v>
      </c>
      <c r="F2" s="7" t="s">
        <v>173</v>
      </c>
      <c r="G2" s="7" t="s">
        <v>172</v>
      </c>
      <c r="H2" s="7" t="s">
        <v>178</v>
      </c>
      <c r="I2" s="10" t="s">
        <v>15</v>
      </c>
      <c r="J2" s="7" t="s">
        <v>16</v>
      </c>
      <c r="K2" s="7" t="s">
        <v>174</v>
      </c>
      <c r="L2" s="7" t="s">
        <v>18</v>
      </c>
      <c r="M2" s="7" t="s">
        <v>19</v>
      </c>
      <c r="N2" s="7" t="s">
        <v>21</v>
      </c>
      <c r="O2" s="7" t="s">
        <v>22</v>
      </c>
      <c r="P2" s="7" t="s">
        <v>23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29</v>
      </c>
      <c r="V2" s="7" t="s">
        <v>30</v>
      </c>
      <c r="W2" s="7" t="s">
        <v>31</v>
      </c>
      <c r="X2" s="7" t="s">
        <v>175</v>
      </c>
      <c r="Y2" s="7" t="s">
        <v>162</v>
      </c>
      <c r="Z2" s="7" t="s">
        <v>158</v>
      </c>
      <c r="AA2" s="4"/>
      <c r="AB2" s="4"/>
      <c r="AC2" s="4"/>
      <c r="AD2" s="4"/>
      <c r="AE2" s="4"/>
      <c r="AF2" s="4"/>
      <c r="AG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46" hidden="1" x14ac:dyDescent="0.2">
      <c r="A3" s="6">
        <v>1</v>
      </c>
      <c r="B3" s="11">
        <v>1</v>
      </c>
      <c r="C3" s="12" t="s">
        <v>0</v>
      </c>
      <c r="D3" s="6" t="s">
        <v>77</v>
      </c>
      <c r="E3" s="6" t="s">
        <v>80</v>
      </c>
      <c r="F3" s="6" t="s">
        <v>177</v>
      </c>
      <c r="G3" s="6" t="s">
        <v>78</v>
      </c>
      <c r="H3" s="6" t="s">
        <v>160</v>
      </c>
      <c r="I3" s="9">
        <v>92</v>
      </c>
      <c r="J3" s="6">
        <v>220</v>
      </c>
      <c r="K3" s="6" t="s">
        <v>84</v>
      </c>
      <c r="L3" s="6">
        <v>12</v>
      </c>
      <c r="M3" s="6" t="s">
        <v>76</v>
      </c>
      <c r="N3" s="6" t="s">
        <v>32</v>
      </c>
      <c r="O3" s="6" t="s">
        <v>39</v>
      </c>
      <c r="P3" s="6" t="s">
        <v>41</v>
      </c>
      <c r="Q3" s="6" t="s">
        <v>42</v>
      </c>
      <c r="R3" s="6" t="s">
        <v>38</v>
      </c>
      <c r="S3" s="6" t="s">
        <v>52</v>
      </c>
      <c r="T3" s="6" t="s">
        <v>38</v>
      </c>
      <c r="U3" s="6" t="s">
        <v>54</v>
      </c>
      <c r="V3" s="6" t="s">
        <v>60</v>
      </c>
      <c r="W3" s="6" t="s">
        <v>65</v>
      </c>
      <c r="X3" s="6" t="s">
        <v>71</v>
      </c>
      <c r="Y3" s="6"/>
      <c r="Z3" s="6" t="s">
        <v>181</v>
      </c>
    </row>
    <row r="4" spans="1:46" hidden="1" x14ac:dyDescent="0.2">
      <c r="A4" s="6">
        <v>2</v>
      </c>
      <c r="B4" s="11">
        <v>2</v>
      </c>
      <c r="C4" s="9">
        <v>22</v>
      </c>
      <c r="D4" s="6" t="s">
        <v>77</v>
      </c>
      <c r="E4" s="6" t="s">
        <v>80</v>
      </c>
      <c r="F4" s="6" t="s">
        <v>177</v>
      </c>
      <c r="G4" s="6" t="s">
        <v>78</v>
      </c>
      <c r="H4" s="6" t="s">
        <v>160</v>
      </c>
      <c r="I4" s="9">
        <v>72</v>
      </c>
      <c r="J4" s="6">
        <v>220</v>
      </c>
      <c r="K4" s="6" t="s">
        <v>84</v>
      </c>
      <c r="L4" s="6">
        <v>12</v>
      </c>
      <c r="M4" s="6" t="s">
        <v>76</v>
      </c>
      <c r="N4" s="6" t="s">
        <v>33</v>
      </c>
      <c r="O4" s="6" t="s">
        <v>39</v>
      </c>
      <c r="P4" s="6" t="s">
        <v>38</v>
      </c>
      <c r="Q4" s="6" t="s">
        <v>42</v>
      </c>
      <c r="R4" s="6" t="s">
        <v>38</v>
      </c>
      <c r="S4" s="6" t="s">
        <v>52</v>
      </c>
      <c r="T4" s="6" t="s">
        <v>38</v>
      </c>
      <c r="U4" s="6" t="s">
        <v>55</v>
      </c>
      <c r="V4" s="6" t="s">
        <v>61</v>
      </c>
      <c r="W4" s="6" t="s">
        <v>66</v>
      </c>
      <c r="X4" s="6" t="s">
        <v>71</v>
      </c>
      <c r="Y4" s="6"/>
      <c r="Z4" s="6" t="s">
        <v>181</v>
      </c>
    </row>
    <row r="5" spans="1:46" hidden="1" x14ac:dyDescent="0.2">
      <c r="A5" s="6">
        <v>3</v>
      </c>
      <c r="B5" s="11">
        <v>3</v>
      </c>
      <c r="C5" s="9">
        <v>3</v>
      </c>
      <c r="D5" s="6" t="s">
        <v>77</v>
      </c>
      <c r="E5" s="6" t="s">
        <v>80</v>
      </c>
      <c r="F5" s="6" t="s">
        <v>177</v>
      </c>
      <c r="G5" s="6" t="s">
        <v>78</v>
      </c>
      <c r="H5" s="6" t="s">
        <v>160</v>
      </c>
      <c r="I5" s="9">
        <v>92</v>
      </c>
      <c r="J5" s="6">
        <v>220</v>
      </c>
      <c r="K5" s="6" t="s">
        <v>84</v>
      </c>
      <c r="L5" s="6">
        <v>12</v>
      </c>
      <c r="M5" s="6" t="s">
        <v>132</v>
      </c>
      <c r="N5" s="6" t="s">
        <v>34</v>
      </c>
      <c r="O5" s="6" t="s">
        <v>39</v>
      </c>
      <c r="P5" s="6" t="s">
        <v>38</v>
      </c>
      <c r="Q5" s="6" t="s">
        <v>43</v>
      </c>
      <c r="R5" s="6" t="s">
        <v>38</v>
      </c>
      <c r="S5" s="6" t="s">
        <v>52</v>
      </c>
      <c r="T5" s="6" t="s">
        <v>38</v>
      </c>
      <c r="U5" s="6" t="s">
        <v>54</v>
      </c>
      <c r="V5" s="6" t="s">
        <v>60</v>
      </c>
      <c r="W5" s="6" t="s">
        <v>66</v>
      </c>
      <c r="X5" s="6" t="s">
        <v>71</v>
      </c>
      <c r="Y5" s="6"/>
      <c r="Z5" s="6" t="s">
        <v>181</v>
      </c>
    </row>
    <row r="6" spans="1:46" x14ac:dyDescent="0.2">
      <c r="A6" s="6">
        <v>4</v>
      </c>
      <c r="B6" s="11">
        <v>4</v>
      </c>
      <c r="C6" s="9">
        <v>23</v>
      </c>
      <c r="D6" s="6" t="s">
        <v>78</v>
      </c>
      <c r="E6" s="6" t="s">
        <v>81</v>
      </c>
      <c r="F6" s="6" t="s">
        <v>177</v>
      </c>
      <c r="G6" s="6" t="s">
        <v>78</v>
      </c>
      <c r="H6" s="6" t="e">
        <f>VLOOKUP(Table6[[#This Row],[מספר]],#REF!,6,FALSE)</f>
        <v>#REF!</v>
      </c>
      <c r="I6" s="9" t="s">
        <v>1</v>
      </c>
      <c r="J6" s="6">
        <v>220</v>
      </c>
      <c r="K6" s="6" t="s">
        <v>84</v>
      </c>
      <c r="L6" s="6">
        <v>12</v>
      </c>
      <c r="M6" s="6" t="s">
        <v>88</v>
      </c>
      <c r="N6" s="6" t="s">
        <v>35</v>
      </c>
      <c r="O6" s="6" t="s">
        <v>39</v>
      </c>
      <c r="P6" s="6" t="s">
        <v>38</v>
      </c>
      <c r="Q6" s="6" t="s">
        <v>44</v>
      </c>
      <c r="R6" s="6" t="s">
        <v>48</v>
      </c>
      <c r="S6" s="6" t="s">
        <v>38</v>
      </c>
      <c r="T6" s="6" t="s">
        <v>38</v>
      </c>
      <c r="U6" s="6" t="s">
        <v>38</v>
      </c>
      <c r="V6" s="6" t="s">
        <v>38</v>
      </c>
      <c r="W6" s="6" t="s">
        <v>67</v>
      </c>
      <c r="X6" s="6" t="s">
        <v>72</v>
      </c>
      <c r="Y6" s="6"/>
      <c r="Z6" s="6"/>
    </row>
    <row r="7" spans="1:46" x14ac:dyDescent="0.2">
      <c r="A7" s="6">
        <v>5</v>
      </c>
      <c r="B7" s="11">
        <v>5</v>
      </c>
      <c r="C7" s="9">
        <v>24</v>
      </c>
      <c r="D7" s="6" t="s">
        <v>78</v>
      </c>
      <c r="E7" s="6" t="s">
        <v>81</v>
      </c>
      <c r="F7" s="6" t="s">
        <v>160</v>
      </c>
      <c r="G7" s="6" t="s">
        <v>78</v>
      </c>
      <c r="H7" s="6" t="e">
        <f>VLOOKUP(Table6[[#This Row],[מספר]],#REF!,6,FALSE)</f>
        <v>#REF!</v>
      </c>
      <c r="I7" s="9" t="s">
        <v>2</v>
      </c>
      <c r="J7" s="6">
        <v>220</v>
      </c>
      <c r="K7" s="6" t="s">
        <v>84</v>
      </c>
      <c r="L7" s="6">
        <v>12</v>
      </c>
      <c r="M7" s="6" t="s">
        <v>89</v>
      </c>
      <c r="N7" s="6" t="s">
        <v>35</v>
      </c>
      <c r="O7" s="6" t="s">
        <v>40</v>
      </c>
      <c r="P7" s="6" t="s">
        <v>38</v>
      </c>
      <c r="Q7" s="6" t="s">
        <v>44</v>
      </c>
      <c r="R7" s="6" t="s">
        <v>38</v>
      </c>
      <c r="S7" s="6" t="s">
        <v>38</v>
      </c>
      <c r="T7" s="6" t="s">
        <v>38</v>
      </c>
      <c r="U7" s="6" t="s">
        <v>38</v>
      </c>
      <c r="V7" s="6" t="s">
        <v>38</v>
      </c>
      <c r="W7" s="6" t="s">
        <v>67</v>
      </c>
      <c r="X7" s="6" t="s">
        <v>72</v>
      </c>
      <c r="Y7" s="6"/>
      <c r="Z7" s="6"/>
    </row>
    <row r="8" spans="1:46" hidden="1" x14ac:dyDescent="0.2">
      <c r="A8" s="6">
        <v>6</v>
      </c>
      <c r="B8" s="11">
        <v>6</v>
      </c>
      <c r="C8" s="9">
        <v>1</v>
      </c>
      <c r="D8" s="6" t="s">
        <v>77</v>
      </c>
      <c r="E8" s="6" t="s">
        <v>82</v>
      </c>
      <c r="F8" s="6" t="s">
        <v>177</v>
      </c>
      <c r="G8" s="6" t="s">
        <v>78</v>
      </c>
      <c r="H8" s="6" t="s">
        <v>160</v>
      </c>
      <c r="I8" s="9">
        <v>92</v>
      </c>
      <c r="J8" s="6">
        <v>220</v>
      </c>
      <c r="K8" s="6" t="s">
        <v>84</v>
      </c>
      <c r="L8" s="6">
        <v>12</v>
      </c>
      <c r="M8" s="6" t="s">
        <v>76</v>
      </c>
      <c r="N8" s="6" t="s">
        <v>32</v>
      </c>
      <c r="O8" s="6" t="s">
        <v>39</v>
      </c>
      <c r="P8" s="6" t="s">
        <v>38</v>
      </c>
      <c r="Q8" s="6" t="s">
        <v>42</v>
      </c>
      <c r="R8" s="6" t="s">
        <v>38</v>
      </c>
      <c r="S8" s="6" t="s">
        <v>52</v>
      </c>
      <c r="T8" s="6" t="s">
        <v>53</v>
      </c>
      <c r="U8" s="6" t="s">
        <v>56</v>
      </c>
      <c r="V8" s="6" t="s">
        <v>62</v>
      </c>
      <c r="W8" s="6" t="s">
        <v>66</v>
      </c>
      <c r="X8" s="6" t="s">
        <v>71</v>
      </c>
      <c r="Y8" s="6"/>
      <c r="Z8" s="6" t="s">
        <v>181</v>
      </c>
    </row>
    <row r="9" spans="1:46" hidden="1" x14ac:dyDescent="0.2">
      <c r="A9" s="6">
        <v>7</v>
      </c>
      <c r="B9" s="11">
        <v>7</v>
      </c>
      <c r="C9" s="9">
        <v>1</v>
      </c>
      <c r="D9" s="6" t="s">
        <v>77</v>
      </c>
      <c r="E9" s="6" t="s">
        <v>82</v>
      </c>
      <c r="F9" s="6" t="s">
        <v>177</v>
      </c>
      <c r="G9" s="6" t="s">
        <v>78</v>
      </c>
      <c r="H9" s="6" t="s">
        <v>160</v>
      </c>
      <c r="I9" s="9">
        <v>92</v>
      </c>
      <c r="J9" s="6">
        <v>220</v>
      </c>
      <c r="K9" s="6" t="s">
        <v>84</v>
      </c>
      <c r="L9" s="6">
        <v>12</v>
      </c>
      <c r="M9" s="6" t="s">
        <v>76</v>
      </c>
      <c r="N9" s="6" t="s">
        <v>32</v>
      </c>
      <c r="O9" s="6" t="s">
        <v>39</v>
      </c>
      <c r="P9" s="6" t="s">
        <v>38</v>
      </c>
      <c r="Q9" s="6" t="s">
        <v>42</v>
      </c>
      <c r="R9" s="6" t="s">
        <v>38</v>
      </c>
      <c r="S9" s="6" t="s">
        <v>52</v>
      </c>
      <c r="T9" s="6" t="s">
        <v>53</v>
      </c>
      <c r="U9" s="6" t="s">
        <v>56</v>
      </c>
      <c r="V9" s="6" t="s">
        <v>62</v>
      </c>
      <c r="W9" s="6" t="s">
        <v>66</v>
      </c>
      <c r="X9" s="6" t="s">
        <v>71</v>
      </c>
      <c r="Y9" s="6"/>
      <c r="Z9" s="6" t="s">
        <v>181</v>
      </c>
    </row>
    <row r="10" spans="1:46" hidden="1" x14ac:dyDescent="0.2">
      <c r="A10" s="6">
        <v>8</v>
      </c>
      <c r="B10" s="11">
        <v>8</v>
      </c>
      <c r="C10" s="9">
        <v>1</v>
      </c>
      <c r="D10" s="6" t="s">
        <v>77</v>
      </c>
      <c r="E10" s="6" t="s">
        <v>82</v>
      </c>
      <c r="F10" s="6" t="s">
        <v>177</v>
      </c>
      <c r="G10" s="6" t="s">
        <v>78</v>
      </c>
      <c r="H10" s="6" t="s">
        <v>160</v>
      </c>
      <c r="I10" s="9">
        <v>92</v>
      </c>
      <c r="J10" s="6">
        <v>220</v>
      </c>
      <c r="K10" s="6" t="s">
        <v>84</v>
      </c>
      <c r="L10" s="6">
        <v>12</v>
      </c>
      <c r="M10" s="6" t="s">
        <v>76</v>
      </c>
      <c r="N10" s="6" t="s">
        <v>32</v>
      </c>
      <c r="O10" s="6" t="s">
        <v>39</v>
      </c>
      <c r="P10" s="6" t="s">
        <v>38</v>
      </c>
      <c r="Q10" s="6" t="s">
        <v>42</v>
      </c>
      <c r="R10" s="6" t="s">
        <v>38</v>
      </c>
      <c r="S10" s="6" t="s">
        <v>52</v>
      </c>
      <c r="T10" s="6" t="s">
        <v>53</v>
      </c>
      <c r="U10" s="6" t="s">
        <v>56</v>
      </c>
      <c r="V10" s="6" t="s">
        <v>62</v>
      </c>
      <c r="W10" s="6" t="s">
        <v>66</v>
      </c>
      <c r="X10" s="6" t="s">
        <v>71</v>
      </c>
      <c r="Y10" s="6"/>
      <c r="Z10" s="6" t="s">
        <v>181</v>
      </c>
    </row>
    <row r="11" spans="1:46" hidden="1" x14ac:dyDescent="0.2">
      <c r="A11" s="6">
        <v>9</v>
      </c>
      <c r="B11" s="11">
        <v>9</v>
      </c>
      <c r="C11" s="9">
        <v>1</v>
      </c>
      <c r="D11" s="6" t="s">
        <v>77</v>
      </c>
      <c r="E11" s="6" t="s">
        <v>82</v>
      </c>
      <c r="F11" s="6" t="s">
        <v>177</v>
      </c>
      <c r="G11" s="6" t="s">
        <v>78</v>
      </c>
      <c r="H11" s="6" t="s">
        <v>160</v>
      </c>
      <c r="I11" s="9">
        <v>92</v>
      </c>
      <c r="J11" s="6">
        <v>220</v>
      </c>
      <c r="K11" s="6" t="s">
        <v>84</v>
      </c>
      <c r="L11" s="6">
        <v>12</v>
      </c>
      <c r="M11" s="6" t="s">
        <v>76</v>
      </c>
      <c r="N11" s="6" t="s">
        <v>32</v>
      </c>
      <c r="O11" s="6" t="s">
        <v>39</v>
      </c>
      <c r="P11" s="6" t="s">
        <v>38</v>
      </c>
      <c r="Q11" s="6" t="s">
        <v>42</v>
      </c>
      <c r="R11" s="6" t="s">
        <v>38</v>
      </c>
      <c r="S11" s="6" t="s">
        <v>52</v>
      </c>
      <c r="T11" s="6" t="s">
        <v>53</v>
      </c>
      <c r="U11" s="6" t="s">
        <v>56</v>
      </c>
      <c r="V11" s="6" t="s">
        <v>62</v>
      </c>
      <c r="W11" s="6" t="s">
        <v>66</v>
      </c>
      <c r="X11" s="6" t="s">
        <v>71</v>
      </c>
      <c r="Y11" s="6"/>
      <c r="Z11" s="6" t="s">
        <v>181</v>
      </c>
    </row>
    <row r="12" spans="1:46" hidden="1" x14ac:dyDescent="0.2">
      <c r="A12" s="6">
        <v>10</v>
      </c>
      <c r="B12" s="11">
        <v>10</v>
      </c>
      <c r="C12" s="9">
        <v>1</v>
      </c>
      <c r="D12" s="6" t="s">
        <v>77</v>
      </c>
      <c r="E12" s="6" t="s">
        <v>82</v>
      </c>
      <c r="F12" s="6" t="s">
        <v>177</v>
      </c>
      <c r="G12" s="6" t="s">
        <v>78</v>
      </c>
      <c r="H12" s="6" t="s">
        <v>160</v>
      </c>
      <c r="I12" s="9">
        <v>92</v>
      </c>
      <c r="J12" s="6">
        <v>220</v>
      </c>
      <c r="K12" s="6" t="s">
        <v>84</v>
      </c>
      <c r="L12" s="6">
        <v>12</v>
      </c>
      <c r="M12" s="6" t="s">
        <v>76</v>
      </c>
      <c r="N12" s="6" t="s">
        <v>32</v>
      </c>
      <c r="O12" s="6" t="s">
        <v>39</v>
      </c>
      <c r="P12" s="6" t="s">
        <v>38</v>
      </c>
      <c r="Q12" s="6" t="s">
        <v>42</v>
      </c>
      <c r="R12" s="6" t="s">
        <v>38</v>
      </c>
      <c r="S12" s="6" t="s">
        <v>52</v>
      </c>
      <c r="T12" s="6" t="s">
        <v>53</v>
      </c>
      <c r="U12" s="6" t="s">
        <v>56</v>
      </c>
      <c r="V12" s="6" t="s">
        <v>62</v>
      </c>
      <c r="W12" s="6" t="s">
        <v>66</v>
      </c>
      <c r="X12" s="6" t="s">
        <v>71</v>
      </c>
      <c r="Y12" s="6"/>
      <c r="Z12" s="6" t="s">
        <v>181</v>
      </c>
    </row>
    <row r="13" spans="1:46" hidden="1" x14ac:dyDescent="0.2">
      <c r="A13" s="6">
        <v>11</v>
      </c>
      <c r="B13" s="11">
        <v>11</v>
      </c>
      <c r="C13" s="9">
        <v>1</v>
      </c>
      <c r="D13" s="6" t="s">
        <v>77</v>
      </c>
      <c r="E13" s="6" t="s">
        <v>82</v>
      </c>
      <c r="F13" s="6" t="s">
        <v>177</v>
      </c>
      <c r="G13" s="6" t="s">
        <v>78</v>
      </c>
      <c r="H13" s="6" t="s">
        <v>160</v>
      </c>
      <c r="I13" s="9">
        <v>92</v>
      </c>
      <c r="J13" s="6">
        <v>220</v>
      </c>
      <c r="K13" s="6" t="s">
        <v>84</v>
      </c>
      <c r="L13" s="6">
        <v>12</v>
      </c>
      <c r="M13" s="6" t="s">
        <v>76</v>
      </c>
      <c r="N13" s="6" t="s">
        <v>32</v>
      </c>
      <c r="O13" s="6" t="s">
        <v>39</v>
      </c>
      <c r="P13" s="6" t="s">
        <v>38</v>
      </c>
      <c r="Q13" s="6" t="s">
        <v>42</v>
      </c>
      <c r="R13" s="6" t="s">
        <v>38</v>
      </c>
      <c r="S13" s="6" t="s">
        <v>52</v>
      </c>
      <c r="T13" s="6" t="s">
        <v>53</v>
      </c>
      <c r="U13" s="6" t="s">
        <v>56</v>
      </c>
      <c r="V13" s="6" t="s">
        <v>62</v>
      </c>
      <c r="W13" s="6" t="s">
        <v>66</v>
      </c>
      <c r="X13" s="6" t="s">
        <v>71</v>
      </c>
      <c r="Y13" s="6"/>
      <c r="Z13" s="6" t="s">
        <v>181</v>
      </c>
    </row>
    <row r="14" spans="1:46" hidden="1" x14ac:dyDescent="0.2">
      <c r="A14" s="6">
        <v>12</v>
      </c>
      <c r="B14" s="11">
        <v>12</v>
      </c>
      <c r="C14" s="9">
        <v>1</v>
      </c>
      <c r="D14" s="6" t="s">
        <v>77</v>
      </c>
      <c r="E14" s="6" t="s">
        <v>82</v>
      </c>
      <c r="F14" s="6" t="s">
        <v>177</v>
      </c>
      <c r="G14" s="6" t="s">
        <v>78</v>
      </c>
      <c r="H14" s="6" t="s">
        <v>160</v>
      </c>
      <c r="I14" s="9">
        <v>92</v>
      </c>
      <c r="J14" s="6">
        <v>220</v>
      </c>
      <c r="K14" s="6" t="s">
        <v>84</v>
      </c>
      <c r="L14" s="6">
        <v>12</v>
      </c>
      <c r="M14" s="6" t="s">
        <v>76</v>
      </c>
      <c r="N14" s="6" t="s">
        <v>32</v>
      </c>
      <c r="O14" s="6" t="s">
        <v>39</v>
      </c>
      <c r="P14" s="6" t="s">
        <v>38</v>
      </c>
      <c r="Q14" s="6" t="s">
        <v>42</v>
      </c>
      <c r="R14" s="6" t="s">
        <v>38</v>
      </c>
      <c r="S14" s="6" t="s">
        <v>52</v>
      </c>
      <c r="T14" s="6" t="s">
        <v>53</v>
      </c>
      <c r="U14" s="6" t="s">
        <v>56</v>
      </c>
      <c r="V14" s="6" t="s">
        <v>62</v>
      </c>
      <c r="W14" s="6" t="s">
        <v>66</v>
      </c>
      <c r="X14" s="6" t="s">
        <v>71</v>
      </c>
      <c r="Y14" s="6"/>
      <c r="Z14" s="6" t="s">
        <v>181</v>
      </c>
    </row>
    <row r="15" spans="1:46" hidden="1" x14ac:dyDescent="0.2">
      <c r="A15" s="6">
        <v>13</v>
      </c>
      <c r="B15" s="11">
        <v>13</v>
      </c>
      <c r="C15" s="9">
        <v>1</v>
      </c>
      <c r="D15" s="6" t="s">
        <v>77</v>
      </c>
      <c r="E15" s="6" t="s">
        <v>82</v>
      </c>
      <c r="F15" s="6" t="s">
        <v>177</v>
      </c>
      <c r="G15" s="6" t="s">
        <v>78</v>
      </c>
      <c r="H15" s="6" t="s">
        <v>160</v>
      </c>
      <c r="I15" s="9">
        <v>92</v>
      </c>
      <c r="J15" s="6">
        <v>220</v>
      </c>
      <c r="K15" s="6" t="s">
        <v>84</v>
      </c>
      <c r="L15" s="6">
        <v>12</v>
      </c>
      <c r="M15" s="6" t="s">
        <v>76</v>
      </c>
      <c r="N15" s="6" t="s">
        <v>32</v>
      </c>
      <c r="O15" s="6" t="s">
        <v>39</v>
      </c>
      <c r="P15" s="6" t="s">
        <v>38</v>
      </c>
      <c r="Q15" s="6" t="s">
        <v>42</v>
      </c>
      <c r="R15" s="6" t="s">
        <v>38</v>
      </c>
      <c r="S15" s="6" t="s">
        <v>52</v>
      </c>
      <c r="T15" s="6" t="s">
        <v>53</v>
      </c>
      <c r="U15" s="6" t="s">
        <v>56</v>
      </c>
      <c r="V15" s="6" t="s">
        <v>62</v>
      </c>
      <c r="W15" s="6" t="s">
        <v>66</v>
      </c>
      <c r="X15" s="6" t="s">
        <v>71</v>
      </c>
      <c r="Y15" s="6"/>
      <c r="Z15" s="6" t="s">
        <v>181</v>
      </c>
    </row>
    <row r="16" spans="1:46" hidden="1" x14ac:dyDescent="0.2">
      <c r="A16" s="6">
        <v>14</v>
      </c>
      <c r="B16" s="11">
        <v>14</v>
      </c>
      <c r="C16" s="9">
        <v>1</v>
      </c>
      <c r="D16" s="6" t="s">
        <v>77</v>
      </c>
      <c r="E16" s="6" t="s">
        <v>82</v>
      </c>
      <c r="F16" s="6" t="s">
        <v>177</v>
      </c>
      <c r="G16" s="6" t="s">
        <v>78</v>
      </c>
      <c r="H16" s="6" t="s">
        <v>160</v>
      </c>
      <c r="I16" s="9">
        <v>92</v>
      </c>
      <c r="J16" s="6">
        <v>220</v>
      </c>
      <c r="K16" s="6" t="s">
        <v>84</v>
      </c>
      <c r="L16" s="6">
        <v>12</v>
      </c>
      <c r="M16" s="6" t="s">
        <v>76</v>
      </c>
      <c r="N16" s="6" t="s">
        <v>32</v>
      </c>
      <c r="O16" s="6" t="s">
        <v>39</v>
      </c>
      <c r="P16" s="6" t="s">
        <v>38</v>
      </c>
      <c r="Q16" s="6" t="s">
        <v>42</v>
      </c>
      <c r="R16" s="6" t="s">
        <v>38</v>
      </c>
      <c r="S16" s="6" t="s">
        <v>52</v>
      </c>
      <c r="T16" s="6" t="s">
        <v>53</v>
      </c>
      <c r="U16" s="6" t="s">
        <v>56</v>
      </c>
      <c r="V16" s="6" t="s">
        <v>62</v>
      </c>
      <c r="W16" s="6" t="s">
        <v>66</v>
      </c>
      <c r="X16" s="6" t="s">
        <v>71</v>
      </c>
      <c r="Y16" s="6"/>
      <c r="Z16" s="6" t="s">
        <v>181</v>
      </c>
    </row>
    <row r="17" spans="1:26" hidden="1" x14ac:dyDescent="0.2">
      <c r="A17" s="6">
        <v>15</v>
      </c>
      <c r="B17" s="11">
        <v>15</v>
      </c>
      <c r="C17" s="9">
        <v>1</v>
      </c>
      <c r="D17" s="6" t="s">
        <v>77</v>
      </c>
      <c r="E17" s="6" t="s">
        <v>82</v>
      </c>
      <c r="F17" s="6" t="s">
        <v>177</v>
      </c>
      <c r="G17" s="6" t="s">
        <v>78</v>
      </c>
      <c r="H17" s="6" t="s">
        <v>160</v>
      </c>
      <c r="I17" s="9">
        <v>92</v>
      </c>
      <c r="J17" s="6">
        <v>220</v>
      </c>
      <c r="K17" s="6" t="s">
        <v>84</v>
      </c>
      <c r="L17" s="6">
        <v>12</v>
      </c>
      <c r="M17" s="6" t="s">
        <v>76</v>
      </c>
      <c r="N17" s="6" t="s">
        <v>32</v>
      </c>
      <c r="O17" s="6" t="s">
        <v>39</v>
      </c>
      <c r="P17" s="6" t="s">
        <v>38</v>
      </c>
      <c r="Q17" s="6" t="s">
        <v>42</v>
      </c>
      <c r="R17" s="6" t="s">
        <v>38</v>
      </c>
      <c r="S17" s="6" t="s">
        <v>52</v>
      </c>
      <c r="T17" s="6" t="s">
        <v>53</v>
      </c>
      <c r="U17" s="6" t="s">
        <v>56</v>
      </c>
      <c r="V17" s="6" t="s">
        <v>62</v>
      </c>
      <c r="W17" s="6" t="s">
        <v>66</v>
      </c>
      <c r="X17" s="6" t="s">
        <v>71</v>
      </c>
      <c r="Y17" s="6"/>
      <c r="Z17" s="6" t="s">
        <v>181</v>
      </c>
    </row>
    <row r="18" spans="1:26" hidden="1" x14ac:dyDescent="0.2">
      <c r="A18" s="6">
        <v>16</v>
      </c>
      <c r="B18" s="11">
        <v>16</v>
      </c>
      <c r="C18" s="9">
        <v>1</v>
      </c>
      <c r="D18" s="6" t="s">
        <v>77</v>
      </c>
      <c r="E18" s="6" t="s">
        <v>82</v>
      </c>
      <c r="F18" s="6" t="s">
        <v>177</v>
      </c>
      <c r="G18" s="6" t="s">
        <v>78</v>
      </c>
      <c r="H18" s="6" t="s">
        <v>160</v>
      </c>
      <c r="I18" s="9">
        <v>92</v>
      </c>
      <c r="J18" s="6">
        <v>220</v>
      </c>
      <c r="K18" s="6" t="s">
        <v>84</v>
      </c>
      <c r="L18" s="6">
        <v>12</v>
      </c>
      <c r="M18" s="6" t="s">
        <v>76</v>
      </c>
      <c r="N18" s="6" t="s">
        <v>32</v>
      </c>
      <c r="O18" s="6" t="s">
        <v>39</v>
      </c>
      <c r="P18" s="6" t="s">
        <v>38</v>
      </c>
      <c r="Q18" s="6" t="s">
        <v>42</v>
      </c>
      <c r="R18" s="6" t="s">
        <v>38</v>
      </c>
      <c r="S18" s="6" t="s">
        <v>52</v>
      </c>
      <c r="T18" s="6" t="s">
        <v>53</v>
      </c>
      <c r="U18" s="6" t="s">
        <v>56</v>
      </c>
      <c r="V18" s="6" t="s">
        <v>62</v>
      </c>
      <c r="W18" s="6" t="s">
        <v>66</v>
      </c>
      <c r="X18" s="6" t="s">
        <v>71</v>
      </c>
      <c r="Y18" s="6"/>
      <c r="Z18" s="6" t="s">
        <v>181</v>
      </c>
    </row>
    <row r="19" spans="1:26" hidden="1" x14ac:dyDescent="0.2">
      <c r="A19" s="6">
        <v>17</v>
      </c>
      <c r="B19" s="11">
        <v>17</v>
      </c>
      <c r="C19" s="9">
        <v>1</v>
      </c>
      <c r="D19" s="6" t="s">
        <v>77</v>
      </c>
      <c r="E19" s="6" t="s">
        <v>82</v>
      </c>
      <c r="F19" s="6" t="s">
        <v>177</v>
      </c>
      <c r="G19" s="6" t="s">
        <v>78</v>
      </c>
      <c r="H19" s="6" t="s">
        <v>160</v>
      </c>
      <c r="I19" s="9">
        <v>92</v>
      </c>
      <c r="J19" s="6">
        <v>220</v>
      </c>
      <c r="K19" s="6" t="s">
        <v>84</v>
      </c>
      <c r="L19" s="6">
        <v>12</v>
      </c>
      <c r="M19" s="6" t="s">
        <v>76</v>
      </c>
      <c r="N19" s="6" t="s">
        <v>32</v>
      </c>
      <c r="O19" s="6" t="s">
        <v>39</v>
      </c>
      <c r="P19" s="6" t="s">
        <v>38</v>
      </c>
      <c r="Q19" s="6" t="s">
        <v>42</v>
      </c>
      <c r="R19" s="6" t="s">
        <v>49</v>
      </c>
      <c r="S19" s="6" t="s">
        <v>52</v>
      </c>
      <c r="T19" s="6" t="s">
        <v>53</v>
      </c>
      <c r="U19" s="6" t="s">
        <v>56</v>
      </c>
      <c r="V19" s="6" t="s">
        <v>62</v>
      </c>
      <c r="W19" s="6" t="s">
        <v>66</v>
      </c>
      <c r="X19" s="6" t="s">
        <v>71</v>
      </c>
      <c r="Y19" s="6" t="s">
        <v>163</v>
      </c>
      <c r="Z19" s="6" t="s">
        <v>181</v>
      </c>
    </row>
    <row r="20" spans="1:26" x14ac:dyDescent="0.2">
      <c r="A20" s="6">
        <v>19</v>
      </c>
      <c r="B20" s="11">
        <v>19</v>
      </c>
      <c r="C20" s="9">
        <v>26</v>
      </c>
      <c r="D20" s="6" t="s">
        <v>78</v>
      </c>
      <c r="E20" s="6" t="s">
        <v>81</v>
      </c>
      <c r="F20" s="6" t="s">
        <v>160</v>
      </c>
      <c r="G20" s="6" t="s">
        <v>78</v>
      </c>
      <c r="H20" s="6" t="e">
        <f>VLOOKUP(Table6[[#This Row],[מספר]],#REF!,6,FALSE)</f>
        <v>#REF!</v>
      </c>
      <c r="I20" s="9" t="s">
        <v>3</v>
      </c>
      <c r="J20" s="6">
        <v>220</v>
      </c>
      <c r="K20" s="6" t="s">
        <v>84</v>
      </c>
      <c r="L20" s="6">
        <v>12</v>
      </c>
      <c r="M20" s="6" t="s">
        <v>90</v>
      </c>
      <c r="N20" s="6" t="s">
        <v>35</v>
      </c>
      <c r="O20" s="6" t="s">
        <v>40</v>
      </c>
      <c r="P20" s="6" t="s">
        <v>38</v>
      </c>
      <c r="Q20" s="6" t="s">
        <v>44</v>
      </c>
      <c r="R20" s="6" t="s">
        <v>48</v>
      </c>
      <c r="S20" s="6" t="s">
        <v>38</v>
      </c>
      <c r="T20" s="6" t="s">
        <v>38</v>
      </c>
      <c r="U20" s="6" t="s">
        <v>38</v>
      </c>
      <c r="V20" s="6" t="s">
        <v>38</v>
      </c>
      <c r="W20" s="6" t="s">
        <v>67</v>
      </c>
      <c r="X20" s="6" t="s">
        <v>72</v>
      </c>
      <c r="Y20" s="6"/>
      <c r="Z20" s="6"/>
    </row>
    <row r="21" spans="1:26" x14ac:dyDescent="0.2">
      <c r="A21" s="6">
        <v>20</v>
      </c>
      <c r="B21" s="11">
        <v>20</v>
      </c>
      <c r="C21" s="9">
        <v>27</v>
      </c>
      <c r="D21" s="6" t="s">
        <v>78</v>
      </c>
      <c r="E21" s="6" t="s">
        <v>81</v>
      </c>
      <c r="F21" s="6" t="e">
        <f>VLOOKUP(Table6[[#This Row],[מספר]],#REF!,11,FALSE)</f>
        <v>#REF!</v>
      </c>
      <c r="G21" s="6" t="s">
        <v>78</v>
      </c>
      <c r="H21" s="6" t="e">
        <f>VLOOKUP(Table6[[#This Row],[מספר]],#REF!,6,FALSE)</f>
        <v>#REF!</v>
      </c>
      <c r="I21" s="9">
        <v>310</v>
      </c>
      <c r="J21" s="6">
        <v>220</v>
      </c>
      <c r="K21" s="6" t="s">
        <v>85</v>
      </c>
      <c r="L21" s="6">
        <v>20</v>
      </c>
      <c r="M21" s="6" t="s">
        <v>133</v>
      </c>
      <c r="N21" s="6" t="s">
        <v>35</v>
      </c>
      <c r="O21" s="6" t="s">
        <v>39</v>
      </c>
      <c r="P21" s="6" t="s">
        <v>38</v>
      </c>
      <c r="Q21" s="6" t="s">
        <v>44</v>
      </c>
      <c r="R21" s="6" t="s">
        <v>48</v>
      </c>
      <c r="S21" s="6" t="s">
        <v>38</v>
      </c>
      <c r="T21" s="6" t="s">
        <v>38</v>
      </c>
      <c r="U21" s="6" t="s">
        <v>57</v>
      </c>
      <c r="V21" s="6" t="s">
        <v>57</v>
      </c>
      <c r="W21" s="6" t="s">
        <v>68</v>
      </c>
      <c r="X21" s="6" t="s">
        <v>68</v>
      </c>
      <c r="Y21" s="6"/>
      <c r="Z21" s="6" t="e">
        <f>VLOOKUP(A21,#REF!,13,FALSE)</f>
        <v>#REF!</v>
      </c>
    </row>
    <row r="22" spans="1:26" x14ac:dyDescent="0.2">
      <c r="A22" s="6">
        <v>21</v>
      </c>
      <c r="B22" s="11">
        <v>21</v>
      </c>
      <c r="C22" s="9">
        <v>23</v>
      </c>
      <c r="D22" s="6" t="s">
        <v>78</v>
      </c>
      <c r="E22" s="6" t="s">
        <v>81</v>
      </c>
      <c r="F22" s="6" t="e">
        <f>VLOOKUP(Table6[[#This Row],[מספר]],#REF!,11,FALSE)</f>
        <v>#REF!</v>
      </c>
      <c r="G22" s="6" t="s">
        <v>78</v>
      </c>
      <c r="H22" s="6" t="e">
        <f>VLOOKUP(Table6[[#This Row],[מספר]],#REF!,6,FALSE)</f>
        <v>#REF!</v>
      </c>
      <c r="I22" s="9" t="s">
        <v>3</v>
      </c>
      <c r="J22" s="6">
        <v>220</v>
      </c>
      <c r="K22" s="6" t="s">
        <v>85</v>
      </c>
      <c r="L22" s="6">
        <v>20</v>
      </c>
      <c r="M22" s="6" t="s">
        <v>88</v>
      </c>
      <c r="N22" s="6" t="s">
        <v>35</v>
      </c>
      <c r="O22" s="6" t="s">
        <v>39</v>
      </c>
      <c r="P22" s="6" t="s">
        <v>38</v>
      </c>
      <c r="Q22" s="6" t="s">
        <v>44</v>
      </c>
      <c r="R22" s="6" t="s">
        <v>48</v>
      </c>
      <c r="S22" s="6" t="s">
        <v>38</v>
      </c>
      <c r="T22" s="6" t="s">
        <v>38</v>
      </c>
      <c r="U22" s="6" t="s">
        <v>38</v>
      </c>
      <c r="V22" s="6" t="s">
        <v>38</v>
      </c>
      <c r="W22" s="6" t="s">
        <v>67</v>
      </c>
      <c r="X22" s="6" t="s">
        <v>72</v>
      </c>
      <c r="Y22" s="6"/>
      <c r="Z22" s="6"/>
    </row>
    <row r="23" spans="1:26" x14ac:dyDescent="0.2">
      <c r="A23" s="6">
        <v>22</v>
      </c>
      <c r="B23" s="11">
        <v>22</v>
      </c>
      <c r="C23" s="9">
        <v>16</v>
      </c>
      <c r="D23" s="6" t="s">
        <v>79</v>
      </c>
      <c r="E23" s="6" t="s">
        <v>81</v>
      </c>
      <c r="F23" s="6" t="e">
        <f>VLOOKUP(Table6[[#This Row],[מספר]],#REF!,11,FALSE)</f>
        <v>#REF!</v>
      </c>
      <c r="G23" s="6" t="s">
        <v>79</v>
      </c>
      <c r="H23" s="6" t="e">
        <f>VLOOKUP(Table6[[#This Row],[מספר]],#REF!,6,FALSE)</f>
        <v>#REF!</v>
      </c>
      <c r="I23" s="9" t="s">
        <v>146</v>
      </c>
      <c r="J23" s="6">
        <v>200</v>
      </c>
      <c r="K23" s="6" t="s">
        <v>86</v>
      </c>
      <c r="L23" s="6">
        <v>20</v>
      </c>
      <c r="M23" s="6" t="s">
        <v>152</v>
      </c>
      <c r="N23" s="6" t="s">
        <v>128</v>
      </c>
      <c r="O23" s="6"/>
      <c r="P23" s="6"/>
      <c r="Q23" s="6"/>
      <c r="R23" s="6"/>
      <c r="S23" s="6"/>
      <c r="T23" s="6"/>
      <c r="U23" s="6" t="s">
        <v>38</v>
      </c>
      <c r="V23" s="6" t="s">
        <v>38</v>
      </c>
      <c r="W23" s="6" t="s">
        <v>38</v>
      </c>
      <c r="X23" s="6" t="s">
        <v>38</v>
      </c>
      <c r="Y23" s="6"/>
      <c r="Z23" s="6" t="e">
        <f>VLOOKUP(A23,#REF!,13,FALSE)</f>
        <v>#REF!</v>
      </c>
    </row>
    <row r="24" spans="1:26" x14ac:dyDescent="0.2">
      <c r="A24" s="6">
        <v>23</v>
      </c>
      <c r="B24" s="11">
        <v>23</v>
      </c>
      <c r="C24" s="9">
        <v>15</v>
      </c>
      <c r="D24" s="6" t="s">
        <v>78</v>
      </c>
      <c r="E24" s="6" t="s">
        <v>81</v>
      </c>
      <c r="F24" s="6" t="s">
        <v>177</v>
      </c>
      <c r="G24" s="6" t="s">
        <v>78</v>
      </c>
      <c r="H24" s="6" t="e">
        <f>VLOOKUP(Table6[[#This Row],[מספר]],#REF!,6,FALSE)</f>
        <v>#REF!</v>
      </c>
      <c r="I24" s="9">
        <v>120</v>
      </c>
      <c r="J24" s="6">
        <v>220</v>
      </c>
      <c r="K24" s="6" t="s">
        <v>85</v>
      </c>
      <c r="L24" s="6">
        <v>20</v>
      </c>
      <c r="M24" s="6" t="s">
        <v>153</v>
      </c>
      <c r="N24" s="6" t="s">
        <v>36</v>
      </c>
      <c r="O24" s="6" t="s">
        <v>40</v>
      </c>
      <c r="P24" s="6" t="s">
        <v>41</v>
      </c>
      <c r="Q24" s="6" t="s">
        <v>45</v>
      </c>
      <c r="R24" s="6" t="s">
        <v>50</v>
      </c>
      <c r="S24" s="6" t="s">
        <v>38</v>
      </c>
      <c r="T24" s="6" t="s">
        <v>53</v>
      </c>
      <c r="U24" s="6" t="s">
        <v>56</v>
      </c>
      <c r="V24" s="6" t="s">
        <v>62</v>
      </c>
      <c r="W24" s="6" t="s">
        <v>66</v>
      </c>
      <c r="X24" s="6" t="s">
        <v>71</v>
      </c>
      <c r="Y24" s="6"/>
      <c r="Z24" s="6"/>
    </row>
    <row r="25" spans="1:26" x14ac:dyDescent="0.2">
      <c r="A25" s="6">
        <v>24</v>
      </c>
      <c r="B25" s="11">
        <v>24</v>
      </c>
      <c r="C25" s="9">
        <v>23</v>
      </c>
      <c r="D25" s="6" t="s">
        <v>78</v>
      </c>
      <c r="E25" s="6" t="s">
        <v>81</v>
      </c>
      <c r="F25" s="6" t="e">
        <f>VLOOKUP(Table6[[#This Row],[מספר]],#REF!,11,FALSE)</f>
        <v>#REF!</v>
      </c>
      <c r="G25" s="6" t="s">
        <v>78</v>
      </c>
      <c r="H25" s="6" t="e">
        <f>VLOOKUP(Table6[[#This Row],[מספר]],#REF!,6,FALSE)</f>
        <v>#REF!</v>
      </c>
      <c r="I25" s="9" t="s">
        <v>1</v>
      </c>
      <c r="J25" s="6">
        <v>220</v>
      </c>
      <c r="K25" s="6" t="s">
        <v>85</v>
      </c>
      <c r="L25" s="6">
        <v>20</v>
      </c>
      <c r="M25" s="6" t="s">
        <v>88</v>
      </c>
      <c r="N25" s="6" t="s">
        <v>35</v>
      </c>
      <c r="O25" s="6" t="s">
        <v>39</v>
      </c>
      <c r="P25" s="6" t="s">
        <v>38</v>
      </c>
      <c r="Q25" s="6" t="s">
        <v>44</v>
      </c>
      <c r="R25" s="6" t="s">
        <v>48</v>
      </c>
      <c r="S25" s="6" t="s">
        <v>38</v>
      </c>
      <c r="T25" s="6" t="s">
        <v>38</v>
      </c>
      <c r="U25" s="6" t="s">
        <v>38</v>
      </c>
      <c r="V25" s="6" t="s">
        <v>38</v>
      </c>
      <c r="W25" s="6" t="s">
        <v>67</v>
      </c>
      <c r="X25" s="6" t="s">
        <v>72</v>
      </c>
      <c r="Y25" s="6"/>
      <c r="Z25" s="6"/>
    </row>
    <row r="26" spans="1:26" x14ac:dyDescent="0.2">
      <c r="A26" s="6">
        <v>26</v>
      </c>
      <c r="B26" s="11">
        <v>26</v>
      </c>
      <c r="C26" s="9">
        <v>25</v>
      </c>
      <c r="D26" s="6" t="s">
        <v>78</v>
      </c>
      <c r="E26" s="6" t="s">
        <v>81</v>
      </c>
      <c r="F26" s="6" t="s">
        <v>177</v>
      </c>
      <c r="G26" s="6" t="s">
        <v>78</v>
      </c>
      <c r="H26" s="6" t="e">
        <f>VLOOKUP(Table6[[#This Row],[מספר]],#REF!,6,FALSE)</f>
        <v>#REF!</v>
      </c>
      <c r="I26" s="9">
        <v>92</v>
      </c>
      <c r="J26" s="6">
        <v>220</v>
      </c>
      <c r="K26" s="6" t="s">
        <v>85</v>
      </c>
      <c r="L26" s="6">
        <v>20</v>
      </c>
      <c r="M26" s="6" t="s">
        <v>134</v>
      </c>
      <c r="N26" s="6" t="s">
        <v>37</v>
      </c>
      <c r="O26" s="6" t="s">
        <v>40</v>
      </c>
      <c r="P26" s="6" t="s">
        <v>38</v>
      </c>
      <c r="Q26" s="6" t="s">
        <v>46</v>
      </c>
      <c r="R26" s="6" t="s">
        <v>49</v>
      </c>
      <c r="S26" s="6" t="s">
        <v>52</v>
      </c>
      <c r="T26" s="6" t="s">
        <v>53</v>
      </c>
      <c r="U26" s="6" t="s">
        <v>58</v>
      </c>
      <c r="V26" s="6" t="s">
        <v>63</v>
      </c>
      <c r="W26" s="6" t="s">
        <v>69</v>
      </c>
      <c r="X26" s="6" t="s">
        <v>73</v>
      </c>
      <c r="Y26" s="6"/>
      <c r="Z26" s="6"/>
    </row>
    <row r="27" spans="1:26" x14ac:dyDescent="0.2">
      <c r="A27" s="6">
        <v>27</v>
      </c>
      <c r="B27" s="11">
        <v>27</v>
      </c>
      <c r="C27" s="9">
        <v>16</v>
      </c>
      <c r="D27" s="6" t="s">
        <v>79</v>
      </c>
      <c r="E27" s="6" t="s">
        <v>81</v>
      </c>
      <c r="F27" s="6" t="e">
        <f>VLOOKUP(Table6[[#This Row],[מספר]],#REF!,11,FALSE)</f>
        <v>#REF!</v>
      </c>
      <c r="G27" s="6" t="s">
        <v>78</v>
      </c>
      <c r="H27" s="6" t="e">
        <f>VLOOKUP(Table6[[#This Row],[מספר]],#REF!,6,FALSE)</f>
        <v>#REF!</v>
      </c>
      <c r="I27" s="9">
        <v>90</v>
      </c>
      <c r="J27" s="6">
        <v>200</v>
      </c>
      <c r="K27" s="6" t="s">
        <v>86</v>
      </c>
      <c r="L27" s="6">
        <v>20</v>
      </c>
      <c r="M27" s="6" t="s">
        <v>91</v>
      </c>
      <c r="N27" s="6" t="s">
        <v>128</v>
      </c>
      <c r="O27" s="6"/>
      <c r="P27" s="6"/>
      <c r="Q27" s="6"/>
      <c r="R27" s="6"/>
      <c r="S27" s="6"/>
      <c r="T27" s="6"/>
      <c r="U27" s="6" t="s">
        <v>38</v>
      </c>
      <c r="V27" s="6" t="s">
        <v>38</v>
      </c>
      <c r="W27" s="6" t="s">
        <v>38</v>
      </c>
      <c r="X27" s="6" t="s">
        <v>38</v>
      </c>
      <c r="Y27" s="6"/>
      <c r="Z27" s="6"/>
    </row>
    <row r="28" spans="1:26" x14ac:dyDescent="0.2">
      <c r="A28" s="6">
        <v>28</v>
      </c>
      <c r="B28" s="11">
        <v>28</v>
      </c>
      <c r="C28" s="9">
        <v>25</v>
      </c>
      <c r="D28" s="6" t="s">
        <v>78</v>
      </c>
      <c r="E28" s="6" t="s">
        <v>81</v>
      </c>
      <c r="F28" s="6" t="s">
        <v>177</v>
      </c>
      <c r="G28" s="6" t="s">
        <v>78</v>
      </c>
      <c r="H28" s="6" t="e">
        <f>VLOOKUP(Table6[[#This Row],[מספר]],#REF!,6,FALSE)</f>
        <v>#REF!</v>
      </c>
      <c r="I28" s="9">
        <v>92</v>
      </c>
      <c r="J28" s="6">
        <v>220</v>
      </c>
      <c r="K28" s="6" t="s">
        <v>85</v>
      </c>
      <c r="L28" s="6">
        <v>20</v>
      </c>
      <c r="M28" s="6" t="s">
        <v>134</v>
      </c>
      <c r="N28" s="6" t="s">
        <v>37</v>
      </c>
      <c r="O28" s="6" t="s">
        <v>40</v>
      </c>
      <c r="P28" s="6" t="s">
        <v>38</v>
      </c>
      <c r="Q28" s="6" t="s">
        <v>46</v>
      </c>
      <c r="R28" s="6" t="s">
        <v>49</v>
      </c>
      <c r="S28" s="6" t="s">
        <v>52</v>
      </c>
      <c r="T28" s="6" t="s">
        <v>53</v>
      </c>
      <c r="U28" s="6" t="s">
        <v>58</v>
      </c>
      <c r="V28" s="6" t="s">
        <v>63</v>
      </c>
      <c r="W28" s="6" t="s">
        <v>69</v>
      </c>
      <c r="X28" s="6" t="s">
        <v>73</v>
      </c>
      <c r="Y28" s="6" t="s">
        <v>163</v>
      </c>
      <c r="Z28" s="6"/>
    </row>
    <row r="29" spans="1:26" x14ac:dyDescent="0.2">
      <c r="A29" s="6">
        <v>29</v>
      </c>
      <c r="B29" s="11">
        <v>29</v>
      </c>
      <c r="C29" s="9">
        <v>29</v>
      </c>
      <c r="D29" s="6" t="s">
        <v>78</v>
      </c>
      <c r="E29" s="6" t="s">
        <v>81</v>
      </c>
      <c r="F29" s="6" t="e">
        <f>VLOOKUP(Table6[[#This Row],[מספר]],#REF!,11,FALSE)</f>
        <v>#REF!</v>
      </c>
      <c r="G29" s="6" t="s">
        <v>78</v>
      </c>
      <c r="H29" s="6" t="e">
        <f>VLOOKUP(Table6[[#This Row],[מספר]],#REF!,6,FALSE)</f>
        <v>#REF!</v>
      </c>
      <c r="I29" s="9">
        <v>70</v>
      </c>
      <c r="J29" s="6">
        <v>220</v>
      </c>
      <c r="K29" s="6" t="s">
        <v>84</v>
      </c>
      <c r="L29" s="6">
        <v>12</v>
      </c>
      <c r="M29" s="6" t="s">
        <v>93</v>
      </c>
      <c r="N29" s="6" t="s">
        <v>35</v>
      </c>
      <c r="O29" s="6" t="s">
        <v>40</v>
      </c>
      <c r="P29" s="6" t="s">
        <v>38</v>
      </c>
      <c r="Q29" s="6" t="s">
        <v>44</v>
      </c>
      <c r="R29" s="6" t="s">
        <v>48</v>
      </c>
      <c r="S29" s="6" t="s">
        <v>38</v>
      </c>
      <c r="T29" s="6" t="s">
        <v>38</v>
      </c>
      <c r="U29" s="6" t="s">
        <v>57</v>
      </c>
      <c r="V29" s="6" t="s">
        <v>57</v>
      </c>
      <c r="W29" s="6" t="s">
        <v>68</v>
      </c>
      <c r="X29" s="6" t="s">
        <v>68</v>
      </c>
      <c r="Y29" s="6"/>
      <c r="Z29" s="6"/>
    </row>
    <row r="30" spans="1:26" x14ac:dyDescent="0.2">
      <c r="A30" s="6">
        <v>30</v>
      </c>
      <c r="B30" s="11">
        <v>30</v>
      </c>
      <c r="C30" s="9">
        <v>30</v>
      </c>
      <c r="D30" s="6" t="s">
        <v>78</v>
      </c>
      <c r="E30" s="6" t="s">
        <v>81</v>
      </c>
      <c r="F30" s="6" t="e">
        <f>VLOOKUP(Table6[[#This Row],[מספר]],#REF!,11,FALSE)</f>
        <v>#REF!</v>
      </c>
      <c r="G30" s="6" t="s">
        <v>78</v>
      </c>
      <c r="H30" s="6" t="e">
        <f>VLOOKUP(Table6[[#This Row],[מספר]],#REF!,6,FALSE)</f>
        <v>#REF!</v>
      </c>
      <c r="I30" s="9">
        <v>300</v>
      </c>
      <c r="J30" s="6">
        <v>220</v>
      </c>
      <c r="K30" s="6" t="s">
        <v>84</v>
      </c>
      <c r="L30" s="6">
        <v>12</v>
      </c>
      <c r="M30" s="6" t="s">
        <v>133</v>
      </c>
      <c r="N30" s="6" t="s">
        <v>35</v>
      </c>
      <c r="O30" s="6" t="s">
        <v>39</v>
      </c>
      <c r="P30" s="6" t="s">
        <v>38</v>
      </c>
      <c r="Q30" s="6" t="s">
        <v>44</v>
      </c>
      <c r="R30" s="6" t="s">
        <v>48</v>
      </c>
      <c r="S30" s="6" t="s">
        <v>38</v>
      </c>
      <c r="T30" s="6" t="s">
        <v>38</v>
      </c>
      <c r="U30" s="6" t="s">
        <v>57</v>
      </c>
      <c r="V30" s="6" t="s">
        <v>57</v>
      </c>
      <c r="W30" s="6" t="s">
        <v>68</v>
      </c>
      <c r="X30" s="6" t="s">
        <v>68</v>
      </c>
      <c r="Y30" s="6"/>
      <c r="Z30" s="6"/>
    </row>
    <row r="31" spans="1:26" x14ac:dyDescent="0.2">
      <c r="A31" s="6">
        <v>31</v>
      </c>
      <c r="B31" s="11">
        <v>31</v>
      </c>
      <c r="C31" s="9">
        <v>5</v>
      </c>
      <c r="D31" s="6" t="s">
        <v>78</v>
      </c>
      <c r="E31" s="6" t="s">
        <v>81</v>
      </c>
      <c r="F31" s="6" t="s">
        <v>177</v>
      </c>
      <c r="G31" s="6" t="s">
        <v>78</v>
      </c>
      <c r="H31" s="6" t="e">
        <f>VLOOKUP(Table6[[#This Row],[מספר]],#REF!,6,FALSE)</f>
        <v>#REF!</v>
      </c>
      <c r="I31" s="9">
        <v>112</v>
      </c>
      <c r="J31" s="6">
        <v>220</v>
      </c>
      <c r="K31" s="6" t="s">
        <v>85</v>
      </c>
      <c r="L31" s="6">
        <v>20</v>
      </c>
      <c r="M31" s="6" t="s">
        <v>134</v>
      </c>
      <c r="N31" s="6" t="s">
        <v>36</v>
      </c>
      <c r="O31" s="6" t="s">
        <v>40</v>
      </c>
      <c r="P31" s="6" t="s">
        <v>41</v>
      </c>
      <c r="Q31" s="6" t="s">
        <v>45</v>
      </c>
      <c r="R31" s="6" t="s">
        <v>38</v>
      </c>
      <c r="S31" s="6" t="s">
        <v>52</v>
      </c>
      <c r="T31" s="6" t="s">
        <v>53</v>
      </c>
      <c r="U31" s="6" t="s">
        <v>56</v>
      </c>
      <c r="V31" s="6" t="s">
        <v>62</v>
      </c>
      <c r="W31" s="6" t="s">
        <v>66</v>
      </c>
      <c r="X31" s="6" t="s">
        <v>71</v>
      </c>
      <c r="Y31" s="6" t="s">
        <v>167</v>
      </c>
      <c r="Z31" s="6"/>
    </row>
    <row r="32" spans="1:26" x14ac:dyDescent="0.2">
      <c r="A32" s="6">
        <v>32</v>
      </c>
      <c r="B32" s="11">
        <v>32</v>
      </c>
      <c r="C32" s="9">
        <v>23</v>
      </c>
      <c r="D32" s="6" t="s">
        <v>78</v>
      </c>
      <c r="E32" s="6" t="s">
        <v>81</v>
      </c>
      <c r="F32" s="6" t="e">
        <f>VLOOKUP(Table6[[#This Row],[מספר]],#REF!,11,FALSE)</f>
        <v>#REF!</v>
      </c>
      <c r="G32" s="6" t="s">
        <v>78</v>
      </c>
      <c r="H32" s="6" t="e">
        <f>VLOOKUP(Table6[[#This Row],[מספר]],#REF!,6,FALSE)</f>
        <v>#REF!</v>
      </c>
      <c r="I32" s="9" t="s">
        <v>1</v>
      </c>
      <c r="J32" s="6">
        <v>220</v>
      </c>
      <c r="K32" s="6" t="s">
        <v>85</v>
      </c>
      <c r="L32" s="6">
        <v>20</v>
      </c>
      <c r="M32" s="6" t="s">
        <v>88</v>
      </c>
      <c r="N32" s="6" t="s">
        <v>35</v>
      </c>
      <c r="O32" s="6" t="s">
        <v>39</v>
      </c>
      <c r="P32" s="6" t="s">
        <v>38</v>
      </c>
      <c r="Q32" s="6" t="s">
        <v>44</v>
      </c>
      <c r="R32" s="6" t="s">
        <v>48</v>
      </c>
      <c r="S32" s="6" t="s">
        <v>38</v>
      </c>
      <c r="T32" s="6" t="s">
        <v>38</v>
      </c>
      <c r="U32" s="6" t="s">
        <v>38</v>
      </c>
      <c r="V32" s="6" t="s">
        <v>38</v>
      </c>
      <c r="W32" s="6" t="s">
        <v>67</v>
      </c>
      <c r="X32" s="6" t="s">
        <v>72</v>
      </c>
      <c r="Y32" s="6"/>
      <c r="Z32" s="6"/>
    </row>
    <row r="33" spans="1:26" x14ac:dyDescent="0.2">
      <c r="A33" s="6">
        <v>33</v>
      </c>
      <c r="B33" s="11">
        <v>33</v>
      </c>
      <c r="C33" s="9">
        <v>31</v>
      </c>
      <c r="D33" s="6" t="s">
        <v>78</v>
      </c>
      <c r="E33" s="6" t="s">
        <v>81</v>
      </c>
      <c r="F33" s="6" t="e">
        <f>VLOOKUP(Table6[[#This Row],[מספר]],#REF!,11,FALSE)</f>
        <v>#REF!</v>
      </c>
      <c r="G33" s="6" t="s">
        <v>78</v>
      </c>
      <c r="H33" s="6" t="e">
        <f>VLOOKUP(Table6[[#This Row],[מספר]],#REF!,6,FALSE)</f>
        <v>#REF!</v>
      </c>
      <c r="I33" s="9">
        <v>170</v>
      </c>
      <c r="J33" s="6">
        <v>220</v>
      </c>
      <c r="K33" s="6" t="s">
        <v>85</v>
      </c>
      <c r="L33" s="6">
        <v>20</v>
      </c>
      <c r="M33" s="6" t="s">
        <v>94</v>
      </c>
      <c r="N33" s="6" t="s">
        <v>35</v>
      </c>
      <c r="O33" s="6" t="s">
        <v>39</v>
      </c>
      <c r="P33" s="6" t="s">
        <v>38</v>
      </c>
      <c r="Q33" s="6" t="s">
        <v>44</v>
      </c>
      <c r="R33" s="6" t="s">
        <v>48</v>
      </c>
      <c r="S33" s="6" t="s">
        <v>38</v>
      </c>
      <c r="T33" s="6" t="s">
        <v>38</v>
      </c>
      <c r="U33" s="6" t="s">
        <v>57</v>
      </c>
      <c r="V33" s="6" t="s">
        <v>57</v>
      </c>
      <c r="W33" s="6" t="s">
        <v>68</v>
      </c>
      <c r="X33" s="6" t="s">
        <v>68</v>
      </c>
      <c r="Y33" s="6"/>
      <c r="Z33" s="6"/>
    </row>
    <row r="34" spans="1:26" x14ac:dyDescent="0.2">
      <c r="A34" s="6">
        <v>34</v>
      </c>
      <c r="B34" s="11">
        <v>34</v>
      </c>
      <c r="C34" s="9">
        <v>24</v>
      </c>
      <c r="D34" s="6" t="s">
        <v>78</v>
      </c>
      <c r="E34" s="6" t="s">
        <v>81</v>
      </c>
      <c r="F34" s="6" t="e">
        <f>VLOOKUP(Table6[[#This Row],[מספר]],#REF!,11,FALSE)</f>
        <v>#REF!</v>
      </c>
      <c r="G34" s="6" t="s">
        <v>78</v>
      </c>
      <c r="H34" s="6" t="e">
        <f>VLOOKUP(Table6[[#This Row],[מספר]],#REF!,6,FALSE)</f>
        <v>#REF!</v>
      </c>
      <c r="I34" s="9" t="s">
        <v>4</v>
      </c>
      <c r="J34" s="6">
        <v>220</v>
      </c>
      <c r="K34" s="6" t="s">
        <v>84</v>
      </c>
      <c r="L34" s="6">
        <v>12</v>
      </c>
      <c r="M34" s="6" t="s">
        <v>89</v>
      </c>
      <c r="N34" s="6" t="s">
        <v>35</v>
      </c>
      <c r="O34" s="6" t="s">
        <v>40</v>
      </c>
      <c r="P34" s="6" t="s">
        <v>38</v>
      </c>
      <c r="Q34" s="6" t="s">
        <v>44</v>
      </c>
      <c r="R34" s="6" t="s">
        <v>48</v>
      </c>
      <c r="S34" s="6" t="s">
        <v>38</v>
      </c>
      <c r="T34" s="6" t="s">
        <v>38</v>
      </c>
      <c r="U34" s="6" t="s">
        <v>38</v>
      </c>
      <c r="V34" s="6" t="s">
        <v>38</v>
      </c>
      <c r="W34" s="6" t="s">
        <v>67</v>
      </c>
      <c r="X34" s="6" t="s">
        <v>72</v>
      </c>
      <c r="Y34" s="6"/>
      <c r="Z34" s="6"/>
    </row>
    <row r="35" spans="1:26" hidden="1" x14ac:dyDescent="0.2">
      <c r="A35" s="6">
        <v>36</v>
      </c>
      <c r="B35" s="11">
        <v>36</v>
      </c>
      <c r="C35" s="9">
        <v>9</v>
      </c>
      <c r="D35" s="6" t="s">
        <v>77</v>
      </c>
      <c r="E35" s="6" t="s">
        <v>82</v>
      </c>
      <c r="F35" s="6" t="s">
        <v>161</v>
      </c>
      <c r="G35" s="6" t="s">
        <v>78</v>
      </c>
      <c r="H35" s="6" t="s">
        <v>161</v>
      </c>
      <c r="I35" s="9" t="s">
        <v>5</v>
      </c>
      <c r="J35" s="6">
        <v>220</v>
      </c>
      <c r="K35" s="6" t="s">
        <v>86</v>
      </c>
      <c r="L35" s="6">
        <v>20</v>
      </c>
      <c r="M35" s="6" t="s">
        <v>154</v>
      </c>
      <c r="N35" s="6" t="s">
        <v>38</v>
      </c>
      <c r="O35" s="6" t="s">
        <v>39</v>
      </c>
      <c r="P35" s="6" t="s">
        <v>41</v>
      </c>
      <c r="Q35" s="6" t="s">
        <v>47</v>
      </c>
      <c r="R35" s="6" t="s">
        <v>51</v>
      </c>
      <c r="S35" s="6" t="s">
        <v>52</v>
      </c>
      <c r="T35" s="6" t="s">
        <v>53</v>
      </c>
      <c r="U35" s="6" t="s">
        <v>59</v>
      </c>
      <c r="V35" s="6" t="s">
        <v>64</v>
      </c>
      <c r="W35" s="6" t="s">
        <v>70</v>
      </c>
      <c r="X35" s="6" t="s">
        <v>74</v>
      </c>
      <c r="Y35" s="6"/>
      <c r="Z35" s="6"/>
    </row>
    <row r="41" spans="1:26" x14ac:dyDescent="0.2">
      <c r="A41" s="2"/>
    </row>
    <row r="42" spans="1:26" x14ac:dyDescent="0.2">
      <c r="A42" s="2"/>
    </row>
    <row r="43" spans="1:26" x14ac:dyDescent="0.2">
      <c r="A43" s="2"/>
    </row>
    <row r="44" spans="1:26" x14ac:dyDescent="0.2">
      <c r="A44" s="2"/>
    </row>
    <row r="45" spans="1:26" x14ac:dyDescent="0.2">
      <c r="A45" s="2"/>
    </row>
    <row r="46" spans="1:26" x14ac:dyDescent="0.2">
      <c r="A46" s="2"/>
    </row>
    <row r="47" spans="1:26" x14ac:dyDescent="0.2">
      <c r="A47" s="2"/>
    </row>
    <row r="48" spans="1:26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2"/>
    </row>
    <row r="61" spans="1:1" x14ac:dyDescent="0.2">
      <c r="A61" s="2"/>
    </row>
    <row r="62" spans="1:1" x14ac:dyDescent="0.2">
      <c r="A62" s="2"/>
    </row>
    <row r="63" spans="1:1" x14ac:dyDescent="0.2">
      <c r="A63" s="2"/>
    </row>
    <row r="64" spans="1:1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</sheetData>
  <mergeCells count="7">
    <mergeCell ref="N1:T1"/>
    <mergeCell ref="U1:X1"/>
    <mergeCell ref="B1:C1"/>
    <mergeCell ref="D1:F1"/>
    <mergeCell ref="G1:H1"/>
    <mergeCell ref="I1:J1"/>
    <mergeCell ref="K1:L1"/>
  </mergeCells>
  <dataValidations count="1">
    <dataValidation showInputMessage="1" showErrorMessage="1" sqref="H3:H35 F3:F35"/>
  </dataValidations>
  <pageMargins left="0.7" right="0.7" top="0.75" bottom="0.75" header="0.3" footer="0.3"/>
  <pageSetup paperSize="8" scale="67" fitToHeight="0" orientation="landscape" horizontalDpi="300" verticalDpi="300" r:id="rId1"/>
  <headerFooter>
    <oddHeader>&amp;L&amp;18עדכון 15.9.19&amp;R&amp;24רשימת דלתות קומה קרקע - מפלס 0.00</oddHead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>
          <x14:formula1>
            <xm:f>#REF!</xm:f>
          </x14:formula1>
          <xm:sqref>N38 M3:M22 M25:M34</xm:sqref>
        </x14:dataValidation>
        <x14:dataValidation type="list" showInputMessage="1" showErrorMessage="1">
          <x14:formula1>
            <xm:f>#REF!</xm:f>
          </x14:formula1>
          <xm:sqref>G3:G35 D3:D35</xm:sqref>
        </x14:dataValidation>
        <x14:dataValidation type="list" showInputMessage="1" showErrorMessage="1">
          <x14:formula1>
            <xm:f>#REF!</xm:f>
          </x14:formula1>
          <xm:sqref>E3:E35</xm:sqref>
        </x14:dataValidation>
        <x14:dataValidation type="list" showInputMessage="1" showErrorMessage="1">
          <x14:formula1>
            <xm:f>#REF!</xm:f>
          </x14:formula1>
          <xm:sqref>K3:K35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4"/>
  <sheetViews>
    <sheetView rightToLeft="1" tabSelected="1" topLeftCell="A37" zoomScale="85" zoomScaleNormal="85" workbookViewId="0">
      <selection activeCell="Z33" sqref="Z33"/>
    </sheetView>
  </sheetViews>
  <sheetFormatPr defaultRowHeight="14.25" x14ac:dyDescent="0.2"/>
  <cols>
    <col min="1" max="1" width="4.875" customWidth="1"/>
    <col min="2" max="2" width="5.125" customWidth="1"/>
    <col min="3" max="3" width="4.625" customWidth="1"/>
    <col min="4" max="4" width="6.375" customWidth="1"/>
    <col min="5" max="5" width="6.5" customWidth="1"/>
    <col min="6" max="6" width="8.75" customWidth="1"/>
    <col min="7" max="7" width="4.875" customWidth="1"/>
    <col min="8" max="8" width="5.875" customWidth="1"/>
    <col min="9" max="9" width="7.875" customWidth="1"/>
    <col min="10" max="12" width="5" customWidth="1"/>
    <col min="13" max="13" width="40" customWidth="1"/>
    <col min="21" max="21" width="10.375" customWidth="1"/>
    <col min="22" max="22" width="11.75" customWidth="1"/>
    <col min="25" max="25" width="7.875" customWidth="1"/>
    <col min="26" max="26" width="34.25" customWidth="1"/>
  </cols>
  <sheetData>
    <row r="1" spans="1:26" ht="15" x14ac:dyDescent="0.25">
      <c r="A1" s="6"/>
      <c r="B1" s="21" t="s">
        <v>6</v>
      </c>
      <c r="C1" s="21"/>
      <c r="D1" s="21" t="s">
        <v>10</v>
      </c>
      <c r="E1" s="21"/>
      <c r="F1" s="21"/>
      <c r="G1" s="21" t="s">
        <v>13</v>
      </c>
      <c r="H1" s="21"/>
      <c r="I1" s="21" t="s">
        <v>14</v>
      </c>
      <c r="J1" s="21"/>
      <c r="K1" s="21" t="s">
        <v>17</v>
      </c>
      <c r="L1" s="21"/>
      <c r="M1" s="6"/>
      <c r="N1" s="21" t="s">
        <v>20</v>
      </c>
      <c r="O1" s="21"/>
      <c r="P1" s="21"/>
      <c r="Q1" s="21"/>
      <c r="R1" s="21"/>
      <c r="S1" s="21"/>
      <c r="T1" s="21"/>
      <c r="U1" s="21" t="s">
        <v>28</v>
      </c>
      <c r="V1" s="21"/>
      <c r="W1" s="21"/>
      <c r="X1" s="21"/>
      <c r="Y1" s="6"/>
      <c r="Z1" s="6"/>
    </row>
    <row r="2" spans="1:26" s="5" customFormat="1" ht="42.75" customHeight="1" x14ac:dyDescent="0.2">
      <c r="A2" s="7" t="s">
        <v>9</v>
      </c>
      <c r="B2" s="7" t="s">
        <v>7</v>
      </c>
      <c r="C2" s="7" t="s">
        <v>8</v>
      </c>
      <c r="D2" s="7" t="s">
        <v>11</v>
      </c>
      <c r="E2" s="7" t="s">
        <v>12</v>
      </c>
      <c r="F2" s="7" t="s">
        <v>169</v>
      </c>
      <c r="G2" s="7" t="s">
        <v>172</v>
      </c>
      <c r="H2" s="7" t="s">
        <v>173</v>
      </c>
      <c r="I2" s="7" t="s">
        <v>15</v>
      </c>
      <c r="J2" s="7" t="s">
        <v>16</v>
      </c>
      <c r="K2" s="7" t="s">
        <v>174</v>
      </c>
      <c r="L2" s="7" t="s">
        <v>18</v>
      </c>
      <c r="M2" s="7" t="s">
        <v>19</v>
      </c>
      <c r="N2" s="7" t="s">
        <v>21</v>
      </c>
      <c r="O2" s="7" t="s">
        <v>22</v>
      </c>
      <c r="P2" s="7" t="s">
        <v>23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29</v>
      </c>
      <c r="V2" s="7" t="s">
        <v>30</v>
      </c>
      <c r="W2" s="7" t="s">
        <v>31</v>
      </c>
      <c r="X2" s="7" t="s">
        <v>175</v>
      </c>
      <c r="Y2" s="7" t="s">
        <v>162</v>
      </c>
      <c r="Z2" s="7" t="s">
        <v>158</v>
      </c>
    </row>
    <row r="3" spans="1:26" x14ac:dyDescent="0.2">
      <c r="A3" s="6">
        <v>1</v>
      </c>
      <c r="B3" s="6">
        <v>101</v>
      </c>
      <c r="C3" s="6">
        <v>2</v>
      </c>
      <c r="D3" s="6" t="s">
        <v>77</v>
      </c>
      <c r="E3" s="6" t="s">
        <v>80</v>
      </c>
      <c r="F3" s="16" t="s">
        <v>177</v>
      </c>
      <c r="G3" s="6" t="s">
        <v>78</v>
      </c>
      <c r="H3" s="6" t="s">
        <v>159</v>
      </c>
      <c r="I3" s="6">
        <v>92</v>
      </c>
      <c r="J3" s="6">
        <v>220</v>
      </c>
      <c r="K3" s="6" t="s">
        <v>84</v>
      </c>
      <c r="L3" s="6">
        <v>12</v>
      </c>
      <c r="M3" s="6" t="s">
        <v>76</v>
      </c>
      <c r="N3" s="6" t="s">
        <v>32</v>
      </c>
      <c r="O3" s="6" t="s">
        <v>39</v>
      </c>
      <c r="P3" s="6" t="s">
        <v>41</v>
      </c>
      <c r="Q3" s="6" t="s">
        <v>42</v>
      </c>
      <c r="R3" s="6" t="s">
        <v>38</v>
      </c>
      <c r="S3" s="6" t="s">
        <v>52</v>
      </c>
      <c r="T3" s="6" t="s">
        <v>38</v>
      </c>
      <c r="U3" s="6" t="s">
        <v>54</v>
      </c>
      <c r="V3" s="6" t="s">
        <v>60</v>
      </c>
      <c r="W3" s="6" t="s">
        <v>65</v>
      </c>
      <c r="X3" s="6" t="s">
        <v>71</v>
      </c>
      <c r="Y3" s="6"/>
      <c r="Z3" s="6" t="s">
        <v>181</v>
      </c>
    </row>
    <row r="4" spans="1:26" x14ac:dyDescent="0.2">
      <c r="A4" s="6">
        <v>2</v>
      </c>
      <c r="B4" s="6">
        <v>102</v>
      </c>
      <c r="C4" s="6">
        <v>22</v>
      </c>
      <c r="D4" s="6" t="s">
        <v>77</v>
      </c>
      <c r="E4" s="6" t="s">
        <v>80</v>
      </c>
      <c r="F4" s="16" t="s">
        <v>177</v>
      </c>
      <c r="G4" s="6" t="s">
        <v>78</v>
      </c>
      <c r="H4" s="6" t="s">
        <v>159</v>
      </c>
      <c r="I4" s="6">
        <v>72</v>
      </c>
      <c r="J4" s="6">
        <v>220</v>
      </c>
      <c r="K4" s="6" t="s">
        <v>84</v>
      </c>
      <c r="L4" s="6">
        <v>12</v>
      </c>
      <c r="M4" s="6" t="s">
        <v>76</v>
      </c>
      <c r="N4" s="6" t="s">
        <v>33</v>
      </c>
      <c r="O4" s="6" t="s">
        <v>39</v>
      </c>
      <c r="P4" s="6" t="s">
        <v>38</v>
      </c>
      <c r="Q4" s="6" t="s">
        <v>42</v>
      </c>
      <c r="R4" s="6" t="s">
        <v>38</v>
      </c>
      <c r="S4" s="6" t="s">
        <v>52</v>
      </c>
      <c r="T4" s="6" t="s">
        <v>38</v>
      </c>
      <c r="U4" s="6" t="s">
        <v>55</v>
      </c>
      <c r="V4" s="6" t="s">
        <v>61</v>
      </c>
      <c r="W4" s="6" t="s">
        <v>66</v>
      </c>
      <c r="X4" s="6" t="s">
        <v>71</v>
      </c>
      <c r="Y4" s="6"/>
      <c r="Z4" s="6" t="s">
        <v>181</v>
      </c>
    </row>
    <row r="5" spans="1:26" x14ac:dyDescent="0.2">
      <c r="A5" s="6">
        <v>3</v>
      </c>
      <c r="B5" s="6">
        <v>103</v>
      </c>
      <c r="C5" s="6">
        <v>3</v>
      </c>
      <c r="D5" s="6" t="s">
        <v>77</v>
      </c>
      <c r="E5" s="6" t="s">
        <v>80</v>
      </c>
      <c r="F5" s="16" t="s">
        <v>177</v>
      </c>
      <c r="G5" s="6" t="s">
        <v>78</v>
      </c>
      <c r="H5" s="6" t="s">
        <v>159</v>
      </c>
      <c r="I5" s="9">
        <v>92</v>
      </c>
      <c r="J5" s="6">
        <v>220</v>
      </c>
      <c r="K5" s="6" t="s">
        <v>84</v>
      </c>
      <c r="L5" s="6">
        <v>12</v>
      </c>
      <c r="M5" s="6" t="s">
        <v>132</v>
      </c>
      <c r="N5" s="6" t="s">
        <v>34</v>
      </c>
      <c r="O5" s="6" t="s">
        <v>39</v>
      </c>
      <c r="P5" s="6" t="s">
        <v>38</v>
      </c>
      <c r="Q5" s="6" t="s">
        <v>43</v>
      </c>
      <c r="R5" s="6" t="s">
        <v>38</v>
      </c>
      <c r="S5" s="6" t="s">
        <v>52</v>
      </c>
      <c r="T5" s="6" t="s">
        <v>38</v>
      </c>
      <c r="U5" s="6" t="s">
        <v>54</v>
      </c>
      <c r="V5" s="6" t="s">
        <v>60</v>
      </c>
      <c r="W5" s="6" t="s">
        <v>66</v>
      </c>
      <c r="X5" s="6" t="s">
        <v>71</v>
      </c>
      <c r="Y5" s="6"/>
      <c r="Z5" s="6" t="s">
        <v>181</v>
      </c>
    </row>
    <row r="6" spans="1:26" x14ac:dyDescent="0.2">
      <c r="A6" s="6">
        <v>4</v>
      </c>
      <c r="B6" s="6">
        <v>104</v>
      </c>
      <c r="C6" s="6">
        <v>23</v>
      </c>
      <c r="D6" s="6" t="s">
        <v>78</v>
      </c>
      <c r="E6" s="6" t="s">
        <v>81</v>
      </c>
      <c r="F6" s="6" t="e">
        <f>VLOOKUP(Table7[[#This Row],[מספר]],#REF!,11,FALSE)</f>
        <v>#REF!</v>
      </c>
      <c r="G6" s="6" t="s">
        <v>78</v>
      </c>
      <c r="H6" s="6" t="e">
        <f>VLOOKUP(Table7[[#This Row],[מספר]],#REF!,6,FALSE)</f>
        <v>#REF!</v>
      </c>
      <c r="I6" s="9" t="s">
        <v>1</v>
      </c>
      <c r="J6" s="6">
        <v>220</v>
      </c>
      <c r="K6" s="6" t="s">
        <v>84</v>
      </c>
      <c r="L6" s="6">
        <v>12</v>
      </c>
      <c r="M6" s="6" t="s">
        <v>88</v>
      </c>
      <c r="N6" s="6" t="s">
        <v>35</v>
      </c>
      <c r="O6" s="6" t="s">
        <v>39</v>
      </c>
      <c r="P6" s="6" t="s">
        <v>38</v>
      </c>
      <c r="Q6" s="6" t="s">
        <v>44</v>
      </c>
      <c r="R6" s="6" t="s">
        <v>48</v>
      </c>
      <c r="S6" s="6" t="s">
        <v>38</v>
      </c>
      <c r="T6" s="6" t="s">
        <v>38</v>
      </c>
      <c r="U6" s="6" t="s">
        <v>38</v>
      </c>
      <c r="V6" s="6" t="s">
        <v>38</v>
      </c>
      <c r="W6" s="6" t="s">
        <v>67</v>
      </c>
      <c r="X6" s="6" t="s">
        <v>72</v>
      </c>
      <c r="Y6" s="6"/>
      <c r="Z6" s="6" t="e">
        <f>VLOOKUP(B6,#REF!,13,FALSE)</f>
        <v>#REF!</v>
      </c>
    </row>
    <row r="7" spans="1:26" x14ac:dyDescent="0.2">
      <c r="A7" s="6">
        <v>5</v>
      </c>
      <c r="B7" s="6">
        <v>105</v>
      </c>
      <c r="C7" s="6">
        <v>24</v>
      </c>
      <c r="D7" s="6" t="s">
        <v>78</v>
      </c>
      <c r="E7" s="6" t="s">
        <v>81</v>
      </c>
      <c r="F7" s="6" t="e">
        <f>VLOOKUP(Table7[[#This Row],[מספר]],#REF!,11,FALSE)</f>
        <v>#REF!</v>
      </c>
      <c r="G7" s="6" t="s">
        <v>78</v>
      </c>
      <c r="H7" s="6" t="e">
        <f>VLOOKUP(Table7[[#This Row],[מספר]],#REF!,6,FALSE)</f>
        <v>#REF!</v>
      </c>
      <c r="I7" s="9" t="s">
        <v>2</v>
      </c>
      <c r="J7" s="6">
        <v>220</v>
      </c>
      <c r="K7" s="6" t="s">
        <v>84</v>
      </c>
      <c r="L7" s="6">
        <v>12</v>
      </c>
      <c r="M7" s="6" t="s">
        <v>89</v>
      </c>
      <c r="N7" s="6" t="s">
        <v>35</v>
      </c>
      <c r="O7" s="6" t="s">
        <v>40</v>
      </c>
      <c r="P7" s="6" t="s">
        <v>38</v>
      </c>
      <c r="Q7" s="6" t="s">
        <v>44</v>
      </c>
      <c r="R7" s="6" t="s">
        <v>38</v>
      </c>
      <c r="S7" s="6" t="s">
        <v>38</v>
      </c>
      <c r="T7" s="6" t="s">
        <v>38</v>
      </c>
      <c r="U7" s="6" t="s">
        <v>38</v>
      </c>
      <c r="V7" s="6" t="s">
        <v>38</v>
      </c>
      <c r="W7" s="6" t="s">
        <v>67</v>
      </c>
      <c r="X7" s="6" t="s">
        <v>72</v>
      </c>
      <c r="Y7" s="6"/>
      <c r="Z7" s="6"/>
    </row>
    <row r="8" spans="1:26" x14ac:dyDescent="0.2">
      <c r="A8" s="6">
        <v>6</v>
      </c>
      <c r="B8" s="6">
        <v>106</v>
      </c>
      <c r="C8" s="6">
        <v>1</v>
      </c>
      <c r="D8" s="6" t="s">
        <v>77</v>
      </c>
      <c r="E8" s="6" t="s">
        <v>82</v>
      </c>
      <c r="F8" s="16" t="s">
        <v>177</v>
      </c>
      <c r="G8" s="6" t="s">
        <v>78</v>
      </c>
      <c r="H8" s="6" t="s">
        <v>159</v>
      </c>
      <c r="I8" s="9">
        <v>92</v>
      </c>
      <c r="J8" s="6">
        <v>220</v>
      </c>
      <c r="K8" s="6" t="s">
        <v>84</v>
      </c>
      <c r="L8" s="6">
        <v>12</v>
      </c>
      <c r="M8" s="6" t="s">
        <v>76</v>
      </c>
      <c r="N8" s="6" t="s">
        <v>32</v>
      </c>
      <c r="O8" s="6" t="s">
        <v>39</v>
      </c>
      <c r="P8" s="6" t="s">
        <v>38</v>
      </c>
      <c r="Q8" s="6" t="s">
        <v>42</v>
      </c>
      <c r="R8" s="6" t="s">
        <v>38</v>
      </c>
      <c r="S8" s="6" t="s">
        <v>52</v>
      </c>
      <c r="T8" s="6" t="s">
        <v>53</v>
      </c>
      <c r="U8" s="6" t="s">
        <v>56</v>
      </c>
      <c r="V8" s="6" t="s">
        <v>62</v>
      </c>
      <c r="W8" s="6" t="s">
        <v>66</v>
      </c>
      <c r="X8" s="6" t="s">
        <v>71</v>
      </c>
      <c r="Y8" s="6"/>
      <c r="Z8" s="6" t="s">
        <v>181</v>
      </c>
    </row>
    <row r="9" spans="1:26" x14ac:dyDescent="0.2">
      <c r="A9" s="6">
        <v>7</v>
      </c>
      <c r="B9" s="6">
        <v>107</v>
      </c>
      <c r="C9" s="6">
        <v>1</v>
      </c>
      <c r="D9" s="6" t="s">
        <v>77</v>
      </c>
      <c r="E9" s="6" t="s">
        <v>82</v>
      </c>
      <c r="F9" s="16" t="s">
        <v>177</v>
      </c>
      <c r="G9" s="6" t="s">
        <v>78</v>
      </c>
      <c r="H9" s="6" t="s">
        <v>159</v>
      </c>
      <c r="I9" s="9">
        <v>92</v>
      </c>
      <c r="J9" s="6">
        <v>220</v>
      </c>
      <c r="K9" s="6" t="s">
        <v>84</v>
      </c>
      <c r="L9" s="6">
        <v>12</v>
      </c>
      <c r="M9" s="6" t="s">
        <v>76</v>
      </c>
      <c r="N9" s="6" t="s">
        <v>32</v>
      </c>
      <c r="O9" s="6" t="s">
        <v>39</v>
      </c>
      <c r="P9" s="6" t="s">
        <v>38</v>
      </c>
      <c r="Q9" s="6" t="s">
        <v>42</v>
      </c>
      <c r="R9" s="6" t="s">
        <v>38</v>
      </c>
      <c r="S9" s="6" t="s">
        <v>52</v>
      </c>
      <c r="T9" s="6" t="s">
        <v>53</v>
      </c>
      <c r="U9" s="6" t="s">
        <v>56</v>
      </c>
      <c r="V9" s="6" t="s">
        <v>62</v>
      </c>
      <c r="W9" s="6" t="s">
        <v>66</v>
      </c>
      <c r="X9" s="6" t="s">
        <v>71</v>
      </c>
      <c r="Y9" s="6"/>
      <c r="Z9" s="6" t="s">
        <v>181</v>
      </c>
    </row>
    <row r="10" spans="1:26" x14ac:dyDescent="0.2">
      <c r="A10" s="6">
        <v>8</v>
      </c>
      <c r="B10" s="6">
        <v>108</v>
      </c>
      <c r="C10" s="6">
        <v>1</v>
      </c>
      <c r="D10" s="6" t="s">
        <v>77</v>
      </c>
      <c r="E10" s="6" t="s">
        <v>82</v>
      </c>
      <c r="F10" s="16" t="s">
        <v>177</v>
      </c>
      <c r="G10" s="6" t="s">
        <v>78</v>
      </c>
      <c r="H10" s="6" t="s">
        <v>159</v>
      </c>
      <c r="I10" s="9">
        <v>92</v>
      </c>
      <c r="J10" s="6">
        <v>220</v>
      </c>
      <c r="K10" s="6" t="s">
        <v>84</v>
      </c>
      <c r="L10" s="6">
        <v>12</v>
      </c>
      <c r="M10" s="6" t="s">
        <v>76</v>
      </c>
      <c r="N10" s="6" t="s">
        <v>126</v>
      </c>
      <c r="O10" s="6" t="s">
        <v>39</v>
      </c>
      <c r="P10" s="6" t="s">
        <v>38</v>
      </c>
      <c r="Q10" s="6" t="s">
        <v>42</v>
      </c>
      <c r="R10" s="6" t="s">
        <v>49</v>
      </c>
      <c r="S10" s="6" t="s">
        <v>52</v>
      </c>
      <c r="T10" s="6" t="s">
        <v>53</v>
      </c>
      <c r="U10" s="6" t="s">
        <v>56</v>
      </c>
      <c r="V10" s="6" t="s">
        <v>62</v>
      </c>
      <c r="W10" s="6" t="s">
        <v>66</v>
      </c>
      <c r="X10" s="6" t="s">
        <v>71</v>
      </c>
      <c r="Y10" s="6" t="s">
        <v>165</v>
      </c>
      <c r="Z10" s="6" t="s">
        <v>181</v>
      </c>
    </row>
    <row r="11" spans="1:26" x14ac:dyDescent="0.2">
      <c r="A11" s="6">
        <v>9</v>
      </c>
      <c r="B11" s="6">
        <v>109</v>
      </c>
      <c r="C11" s="6">
        <v>1</v>
      </c>
      <c r="D11" s="6" t="s">
        <v>77</v>
      </c>
      <c r="E11" s="6" t="s">
        <v>82</v>
      </c>
      <c r="F11" s="16" t="s">
        <v>177</v>
      </c>
      <c r="G11" s="6" t="s">
        <v>78</v>
      </c>
      <c r="H11" s="6" t="s">
        <v>159</v>
      </c>
      <c r="I11" s="9">
        <v>92</v>
      </c>
      <c r="J11" s="6">
        <v>220</v>
      </c>
      <c r="K11" s="6" t="s">
        <v>84</v>
      </c>
      <c r="L11" s="6">
        <v>12</v>
      </c>
      <c r="M11" s="6" t="s">
        <v>76</v>
      </c>
      <c r="N11" s="6" t="s">
        <v>32</v>
      </c>
      <c r="O11" s="6" t="s">
        <v>39</v>
      </c>
      <c r="P11" s="6" t="s">
        <v>38</v>
      </c>
      <c r="Q11" s="6" t="s">
        <v>42</v>
      </c>
      <c r="R11" s="6" t="s">
        <v>49</v>
      </c>
      <c r="S11" s="6" t="s">
        <v>52</v>
      </c>
      <c r="T11" s="6" t="s">
        <v>53</v>
      </c>
      <c r="U11" s="6" t="s">
        <v>56</v>
      </c>
      <c r="V11" s="6" t="s">
        <v>62</v>
      </c>
      <c r="W11" s="6" t="s">
        <v>66</v>
      </c>
      <c r="X11" s="6" t="s">
        <v>71</v>
      </c>
      <c r="Y11" s="6" t="s">
        <v>163</v>
      </c>
      <c r="Z11" s="6" t="s">
        <v>181</v>
      </c>
    </row>
    <row r="12" spans="1:26" x14ac:dyDescent="0.2">
      <c r="A12" s="6">
        <v>10</v>
      </c>
      <c r="B12" s="6">
        <v>110</v>
      </c>
      <c r="C12" s="6">
        <v>1</v>
      </c>
      <c r="D12" s="6" t="s">
        <v>77</v>
      </c>
      <c r="E12" s="6" t="s">
        <v>82</v>
      </c>
      <c r="F12" s="16" t="s">
        <v>177</v>
      </c>
      <c r="G12" s="6" t="s">
        <v>78</v>
      </c>
      <c r="H12" s="6" t="s">
        <v>159</v>
      </c>
      <c r="I12" s="9">
        <v>92</v>
      </c>
      <c r="J12" s="6">
        <v>220</v>
      </c>
      <c r="K12" s="6" t="s">
        <v>84</v>
      </c>
      <c r="L12" s="6">
        <v>12</v>
      </c>
      <c r="M12" s="6" t="s">
        <v>76</v>
      </c>
      <c r="N12" s="6" t="s">
        <v>32</v>
      </c>
      <c r="O12" s="6" t="s">
        <v>39</v>
      </c>
      <c r="P12" s="6" t="s">
        <v>38</v>
      </c>
      <c r="Q12" s="6" t="s">
        <v>42</v>
      </c>
      <c r="R12" s="6" t="s">
        <v>38</v>
      </c>
      <c r="S12" s="6" t="s">
        <v>52</v>
      </c>
      <c r="T12" s="6" t="s">
        <v>53</v>
      </c>
      <c r="U12" s="6" t="s">
        <v>56</v>
      </c>
      <c r="V12" s="6" t="s">
        <v>62</v>
      </c>
      <c r="W12" s="6" t="s">
        <v>66</v>
      </c>
      <c r="X12" s="6" t="s">
        <v>71</v>
      </c>
      <c r="Y12" s="6" t="s">
        <v>165</v>
      </c>
      <c r="Z12" s="6" t="s">
        <v>181</v>
      </c>
    </row>
    <row r="13" spans="1:26" x14ac:dyDescent="0.2">
      <c r="A13" s="6">
        <v>11</v>
      </c>
      <c r="B13" s="6">
        <v>111</v>
      </c>
      <c r="C13" s="6">
        <v>1</v>
      </c>
      <c r="D13" s="6" t="s">
        <v>77</v>
      </c>
      <c r="E13" s="6" t="s">
        <v>82</v>
      </c>
      <c r="F13" s="16" t="s">
        <v>177</v>
      </c>
      <c r="G13" s="6" t="s">
        <v>78</v>
      </c>
      <c r="H13" s="6" t="s">
        <v>159</v>
      </c>
      <c r="I13" s="9">
        <v>92</v>
      </c>
      <c r="J13" s="6">
        <v>220</v>
      </c>
      <c r="K13" s="6" t="s">
        <v>84</v>
      </c>
      <c r="L13" s="6">
        <v>12</v>
      </c>
      <c r="M13" s="6" t="s">
        <v>76</v>
      </c>
      <c r="N13" s="6" t="s">
        <v>126</v>
      </c>
      <c r="O13" s="6" t="s">
        <v>39</v>
      </c>
      <c r="P13" s="6" t="s">
        <v>38</v>
      </c>
      <c r="Q13" s="6" t="s">
        <v>42</v>
      </c>
      <c r="R13" s="6" t="s">
        <v>49</v>
      </c>
      <c r="S13" s="6" t="s">
        <v>52</v>
      </c>
      <c r="T13" s="6" t="s">
        <v>53</v>
      </c>
      <c r="U13" s="6" t="s">
        <v>56</v>
      </c>
      <c r="V13" s="6" t="s">
        <v>62</v>
      </c>
      <c r="W13" s="6" t="s">
        <v>66</v>
      </c>
      <c r="X13" s="6" t="s">
        <v>71</v>
      </c>
      <c r="Y13" s="6" t="s">
        <v>163</v>
      </c>
      <c r="Z13" s="6" t="s">
        <v>181</v>
      </c>
    </row>
    <row r="14" spans="1:26" x14ac:dyDescent="0.2">
      <c r="A14" s="6">
        <v>12</v>
      </c>
      <c r="B14" s="6">
        <v>112</v>
      </c>
      <c r="C14" s="6">
        <v>1</v>
      </c>
      <c r="D14" s="6" t="s">
        <v>77</v>
      </c>
      <c r="E14" s="6" t="s">
        <v>82</v>
      </c>
      <c r="F14" s="16" t="s">
        <v>177</v>
      </c>
      <c r="G14" s="6" t="s">
        <v>78</v>
      </c>
      <c r="H14" s="6" t="s">
        <v>159</v>
      </c>
      <c r="I14" s="9">
        <v>92</v>
      </c>
      <c r="J14" s="6">
        <v>220</v>
      </c>
      <c r="K14" s="6" t="s">
        <v>84</v>
      </c>
      <c r="L14" s="6">
        <v>12</v>
      </c>
      <c r="M14" s="6" t="s">
        <v>76</v>
      </c>
      <c r="N14" s="6" t="s">
        <v>32</v>
      </c>
      <c r="O14" s="6" t="s">
        <v>39</v>
      </c>
      <c r="P14" s="6" t="s">
        <v>38</v>
      </c>
      <c r="Q14" s="6" t="s">
        <v>42</v>
      </c>
      <c r="R14" s="6" t="s">
        <v>49</v>
      </c>
      <c r="S14" s="6" t="s">
        <v>52</v>
      </c>
      <c r="T14" s="6" t="s">
        <v>53</v>
      </c>
      <c r="U14" s="6" t="s">
        <v>56</v>
      </c>
      <c r="V14" s="6" t="s">
        <v>62</v>
      </c>
      <c r="W14" s="6" t="s">
        <v>66</v>
      </c>
      <c r="X14" s="6" t="s">
        <v>71</v>
      </c>
      <c r="Y14" s="6" t="s">
        <v>165</v>
      </c>
      <c r="Z14" s="6" t="s">
        <v>181</v>
      </c>
    </row>
    <row r="15" spans="1:26" x14ac:dyDescent="0.2">
      <c r="A15" s="6">
        <v>13</v>
      </c>
      <c r="B15" s="6">
        <v>113</v>
      </c>
      <c r="C15" s="6">
        <v>1</v>
      </c>
      <c r="D15" s="6" t="s">
        <v>77</v>
      </c>
      <c r="E15" s="6" t="s">
        <v>82</v>
      </c>
      <c r="F15" s="16" t="s">
        <v>177</v>
      </c>
      <c r="G15" s="6" t="s">
        <v>78</v>
      </c>
      <c r="H15" s="6" t="s">
        <v>159</v>
      </c>
      <c r="I15" s="9">
        <v>92</v>
      </c>
      <c r="J15" s="6">
        <v>220</v>
      </c>
      <c r="K15" s="6" t="s">
        <v>84</v>
      </c>
      <c r="L15" s="6">
        <v>12</v>
      </c>
      <c r="M15" s="6" t="s">
        <v>76</v>
      </c>
      <c r="N15" s="6" t="s">
        <v>32</v>
      </c>
      <c r="O15" s="6" t="s">
        <v>39</v>
      </c>
      <c r="P15" s="6" t="s">
        <v>38</v>
      </c>
      <c r="Q15" s="6" t="s">
        <v>42</v>
      </c>
      <c r="R15" s="6" t="s">
        <v>38</v>
      </c>
      <c r="S15" s="6" t="s">
        <v>52</v>
      </c>
      <c r="T15" s="6" t="s">
        <v>53</v>
      </c>
      <c r="U15" s="6" t="s">
        <v>56</v>
      </c>
      <c r="V15" s="6" t="s">
        <v>62</v>
      </c>
      <c r="W15" s="6" t="s">
        <v>66</v>
      </c>
      <c r="X15" s="6" t="s">
        <v>71</v>
      </c>
      <c r="Y15" s="6"/>
      <c r="Z15" s="6" t="s">
        <v>181</v>
      </c>
    </row>
    <row r="16" spans="1:26" x14ac:dyDescent="0.2">
      <c r="A16" s="6">
        <v>14</v>
      </c>
      <c r="B16" s="6">
        <v>114</v>
      </c>
      <c r="C16" s="6">
        <v>1</v>
      </c>
      <c r="D16" s="6" t="s">
        <v>77</v>
      </c>
      <c r="E16" s="6" t="s">
        <v>82</v>
      </c>
      <c r="F16" s="16" t="s">
        <v>177</v>
      </c>
      <c r="G16" s="6" t="s">
        <v>78</v>
      </c>
      <c r="H16" s="6" t="s">
        <v>159</v>
      </c>
      <c r="I16" s="9">
        <v>92</v>
      </c>
      <c r="J16" s="6">
        <v>220</v>
      </c>
      <c r="K16" s="6" t="s">
        <v>84</v>
      </c>
      <c r="L16" s="6">
        <v>12</v>
      </c>
      <c r="M16" s="6" t="s">
        <v>76</v>
      </c>
      <c r="N16" s="6" t="s">
        <v>32</v>
      </c>
      <c r="O16" s="6" t="s">
        <v>39</v>
      </c>
      <c r="P16" s="6" t="s">
        <v>38</v>
      </c>
      <c r="Q16" s="6" t="s">
        <v>42</v>
      </c>
      <c r="R16" s="6" t="s">
        <v>38</v>
      </c>
      <c r="S16" s="6" t="s">
        <v>52</v>
      </c>
      <c r="T16" s="6" t="s">
        <v>53</v>
      </c>
      <c r="U16" s="6" t="s">
        <v>56</v>
      </c>
      <c r="V16" s="6" t="s">
        <v>62</v>
      </c>
      <c r="W16" s="6" t="s">
        <v>66</v>
      </c>
      <c r="X16" s="6" t="s">
        <v>71</v>
      </c>
      <c r="Y16" s="6"/>
      <c r="Z16" s="6" t="s">
        <v>181</v>
      </c>
    </row>
    <row r="17" spans="1:26" x14ac:dyDescent="0.2">
      <c r="A17" s="6">
        <v>15</v>
      </c>
      <c r="B17" s="6">
        <v>115</v>
      </c>
      <c r="C17" s="6">
        <v>1</v>
      </c>
      <c r="D17" s="6" t="s">
        <v>77</v>
      </c>
      <c r="E17" s="6" t="s">
        <v>82</v>
      </c>
      <c r="F17" s="16" t="s">
        <v>177</v>
      </c>
      <c r="G17" s="6" t="s">
        <v>78</v>
      </c>
      <c r="H17" s="6" t="s">
        <v>159</v>
      </c>
      <c r="I17" s="9">
        <v>92</v>
      </c>
      <c r="J17" s="6">
        <v>220</v>
      </c>
      <c r="K17" s="6" t="s">
        <v>84</v>
      </c>
      <c r="L17" s="6">
        <v>12</v>
      </c>
      <c r="M17" s="6" t="s">
        <v>76</v>
      </c>
      <c r="N17" s="6" t="s">
        <v>32</v>
      </c>
      <c r="O17" s="6" t="s">
        <v>39</v>
      </c>
      <c r="P17" s="6" t="s">
        <v>38</v>
      </c>
      <c r="Q17" s="6" t="s">
        <v>42</v>
      </c>
      <c r="R17" s="6" t="s">
        <v>38</v>
      </c>
      <c r="S17" s="6" t="s">
        <v>52</v>
      </c>
      <c r="T17" s="6" t="s">
        <v>53</v>
      </c>
      <c r="U17" s="6" t="s">
        <v>56</v>
      </c>
      <c r="V17" s="6" t="s">
        <v>62</v>
      </c>
      <c r="W17" s="6" t="s">
        <v>66</v>
      </c>
      <c r="X17" s="6" t="s">
        <v>71</v>
      </c>
      <c r="Y17" s="6"/>
      <c r="Z17" s="6" t="s">
        <v>181</v>
      </c>
    </row>
    <row r="18" spans="1:26" x14ac:dyDescent="0.2">
      <c r="A18" s="6">
        <v>16</v>
      </c>
      <c r="B18" s="6">
        <v>116</v>
      </c>
      <c r="C18" s="6">
        <v>1</v>
      </c>
      <c r="D18" s="6" t="s">
        <v>77</v>
      </c>
      <c r="E18" s="6" t="s">
        <v>82</v>
      </c>
      <c r="F18" s="6" t="s">
        <v>161</v>
      </c>
      <c r="G18" s="6" t="s">
        <v>78</v>
      </c>
      <c r="H18" s="6" t="s">
        <v>159</v>
      </c>
      <c r="I18" s="9">
        <v>92</v>
      </c>
      <c r="J18" s="6">
        <v>220</v>
      </c>
      <c r="K18" s="6" t="s">
        <v>84</v>
      </c>
      <c r="L18" s="6">
        <v>12</v>
      </c>
      <c r="M18" s="6" t="s">
        <v>76</v>
      </c>
      <c r="N18" s="6" t="s">
        <v>32</v>
      </c>
      <c r="O18" s="6" t="s">
        <v>39</v>
      </c>
      <c r="P18" s="6" t="s">
        <v>38</v>
      </c>
      <c r="Q18" s="6" t="s">
        <v>42</v>
      </c>
      <c r="R18" s="6" t="s">
        <v>49</v>
      </c>
      <c r="S18" s="6" t="s">
        <v>52</v>
      </c>
      <c r="T18" s="6" t="s">
        <v>53</v>
      </c>
      <c r="U18" s="6" t="s">
        <v>56</v>
      </c>
      <c r="V18" s="6" t="s">
        <v>62</v>
      </c>
      <c r="W18" s="6" t="s">
        <v>66</v>
      </c>
      <c r="X18" s="6" t="s">
        <v>71</v>
      </c>
      <c r="Y18" s="6" t="s">
        <v>163</v>
      </c>
      <c r="Z18" s="6" t="s">
        <v>181</v>
      </c>
    </row>
    <row r="19" spans="1:26" x14ac:dyDescent="0.2">
      <c r="A19" s="6">
        <v>17</v>
      </c>
      <c r="B19" s="6">
        <v>117</v>
      </c>
      <c r="C19" s="6">
        <v>1</v>
      </c>
      <c r="D19" s="6" t="s">
        <v>77</v>
      </c>
      <c r="E19" s="6" t="s">
        <v>82</v>
      </c>
      <c r="F19" s="16" t="s">
        <v>177</v>
      </c>
      <c r="G19" s="6" t="s">
        <v>78</v>
      </c>
      <c r="H19" s="6" t="s">
        <v>159</v>
      </c>
      <c r="I19" s="9">
        <v>92</v>
      </c>
      <c r="J19" s="6">
        <v>220</v>
      </c>
      <c r="K19" s="6" t="s">
        <v>84</v>
      </c>
      <c r="L19" s="6">
        <v>12</v>
      </c>
      <c r="M19" s="6" t="s">
        <v>76</v>
      </c>
      <c r="N19" s="6" t="s">
        <v>32</v>
      </c>
      <c r="O19" s="6" t="s">
        <v>39</v>
      </c>
      <c r="P19" s="6" t="s">
        <v>38</v>
      </c>
      <c r="Q19" s="6" t="s">
        <v>42</v>
      </c>
      <c r="R19" s="6" t="s">
        <v>38</v>
      </c>
      <c r="S19" s="6" t="s">
        <v>52</v>
      </c>
      <c r="T19" s="6" t="s">
        <v>53</v>
      </c>
      <c r="U19" s="6" t="s">
        <v>56</v>
      </c>
      <c r="V19" s="6" t="s">
        <v>62</v>
      </c>
      <c r="W19" s="6" t="s">
        <v>66</v>
      </c>
      <c r="X19" s="6" t="s">
        <v>71</v>
      </c>
      <c r="Y19" s="6"/>
      <c r="Z19" s="6" t="s">
        <v>181</v>
      </c>
    </row>
    <row r="20" spans="1:26" x14ac:dyDescent="0.2">
      <c r="A20" s="6">
        <v>18</v>
      </c>
      <c r="B20" s="6">
        <v>118</v>
      </c>
      <c r="C20" s="6">
        <v>1</v>
      </c>
      <c r="D20" s="6" t="s">
        <v>77</v>
      </c>
      <c r="E20" s="6" t="s">
        <v>82</v>
      </c>
      <c r="F20" s="16" t="s">
        <v>177</v>
      </c>
      <c r="G20" s="6" t="s">
        <v>78</v>
      </c>
      <c r="H20" s="6" t="s">
        <v>159</v>
      </c>
      <c r="I20" s="9">
        <v>92</v>
      </c>
      <c r="J20" s="6">
        <v>220</v>
      </c>
      <c r="K20" s="6" t="s">
        <v>84</v>
      </c>
      <c r="L20" s="6">
        <v>12</v>
      </c>
      <c r="M20" s="6" t="s">
        <v>76</v>
      </c>
      <c r="N20" s="6" t="s">
        <v>32</v>
      </c>
      <c r="O20" s="6" t="s">
        <v>39</v>
      </c>
      <c r="P20" s="6" t="s">
        <v>38</v>
      </c>
      <c r="Q20" s="6" t="s">
        <v>42</v>
      </c>
      <c r="R20" s="6" t="s">
        <v>38</v>
      </c>
      <c r="S20" s="6" t="s">
        <v>52</v>
      </c>
      <c r="T20" s="6" t="s">
        <v>53</v>
      </c>
      <c r="U20" s="6" t="s">
        <v>56</v>
      </c>
      <c r="V20" s="6" t="s">
        <v>62</v>
      </c>
      <c r="W20" s="6" t="s">
        <v>66</v>
      </c>
      <c r="X20" s="6" t="s">
        <v>71</v>
      </c>
      <c r="Y20" s="6" t="s">
        <v>165</v>
      </c>
      <c r="Z20" s="6" t="s">
        <v>181</v>
      </c>
    </row>
    <row r="21" spans="1:26" x14ac:dyDescent="0.2">
      <c r="A21" s="6">
        <v>19</v>
      </c>
      <c r="B21" s="6">
        <v>119</v>
      </c>
      <c r="C21" s="6">
        <v>26</v>
      </c>
      <c r="D21" s="6" t="s">
        <v>78</v>
      </c>
      <c r="E21" s="6" t="s">
        <v>81</v>
      </c>
      <c r="F21" s="6" t="e">
        <f>VLOOKUP(Table7[[#This Row],[מספר]],#REF!,11,FALSE)</f>
        <v>#REF!</v>
      </c>
      <c r="G21" s="6" t="s">
        <v>78</v>
      </c>
      <c r="H21" s="6" t="e">
        <f>VLOOKUP(Table7[[#This Row],[מספר]],#REF!,6,FALSE)</f>
        <v>#REF!</v>
      </c>
      <c r="I21" s="9">
        <v>100</v>
      </c>
      <c r="J21" s="6">
        <v>220</v>
      </c>
      <c r="K21" s="6" t="s">
        <v>84</v>
      </c>
      <c r="L21" s="6">
        <v>12</v>
      </c>
      <c r="M21" s="6" t="s">
        <v>90</v>
      </c>
      <c r="N21" s="6" t="s">
        <v>35</v>
      </c>
      <c r="O21" s="6" t="s">
        <v>40</v>
      </c>
      <c r="P21" s="6" t="s">
        <v>38</v>
      </c>
      <c r="Q21" s="6" t="s">
        <v>44</v>
      </c>
      <c r="R21" s="6" t="s">
        <v>48</v>
      </c>
      <c r="S21" s="6" t="s">
        <v>38</v>
      </c>
      <c r="T21" s="6" t="s">
        <v>38</v>
      </c>
      <c r="U21" s="6" t="s">
        <v>38</v>
      </c>
      <c r="V21" s="6" t="s">
        <v>38</v>
      </c>
      <c r="W21" s="6" t="s">
        <v>67</v>
      </c>
      <c r="X21" s="6" t="s">
        <v>72</v>
      </c>
      <c r="Y21" s="6"/>
      <c r="Z21" s="6" t="e">
        <f>VLOOKUP(B21,#REF!,13,FALSE)</f>
        <v>#REF!</v>
      </c>
    </row>
    <row r="22" spans="1:26" x14ac:dyDescent="0.2">
      <c r="A22" s="6">
        <v>20</v>
      </c>
      <c r="B22" s="6">
        <v>120</v>
      </c>
      <c r="C22" s="6">
        <v>27</v>
      </c>
      <c r="D22" s="6" t="s">
        <v>78</v>
      </c>
      <c r="E22" s="6" t="s">
        <v>81</v>
      </c>
      <c r="F22" s="6" t="e">
        <f>VLOOKUP(Table7[[#This Row],[מספר]],#REF!,11,FALSE)</f>
        <v>#REF!</v>
      </c>
      <c r="G22" s="6" t="s">
        <v>78</v>
      </c>
      <c r="H22" s="6" t="e">
        <f>VLOOKUP(Table7[[#This Row],[מספר]],#REF!,6,FALSE)</f>
        <v>#REF!</v>
      </c>
      <c r="I22" s="9">
        <v>310</v>
      </c>
      <c r="J22" s="6">
        <v>220</v>
      </c>
      <c r="K22" s="6" t="s">
        <v>85</v>
      </c>
      <c r="L22" s="6">
        <v>20</v>
      </c>
      <c r="M22" s="6" t="s">
        <v>129</v>
      </c>
      <c r="N22" s="6" t="s">
        <v>35</v>
      </c>
      <c r="O22" s="6" t="s">
        <v>39</v>
      </c>
      <c r="P22" s="6" t="s">
        <v>38</v>
      </c>
      <c r="Q22" s="6" t="s">
        <v>44</v>
      </c>
      <c r="R22" s="6" t="s">
        <v>48</v>
      </c>
      <c r="S22" s="6" t="s">
        <v>38</v>
      </c>
      <c r="T22" s="6" t="s">
        <v>38</v>
      </c>
      <c r="U22" s="6" t="s">
        <v>57</v>
      </c>
      <c r="V22" s="6" t="s">
        <v>57</v>
      </c>
      <c r="W22" s="6" t="s">
        <v>68</v>
      </c>
      <c r="X22" s="6" t="s">
        <v>68</v>
      </c>
      <c r="Y22" s="6"/>
      <c r="Z22" s="6" t="e">
        <f>VLOOKUP(B22,#REF!,13,FALSE)</f>
        <v>#REF!</v>
      </c>
    </row>
    <row r="23" spans="1:26" x14ac:dyDescent="0.2">
      <c r="A23" s="6">
        <v>21</v>
      </c>
      <c r="B23" s="6">
        <v>121</v>
      </c>
      <c r="C23" s="6">
        <v>23</v>
      </c>
      <c r="D23" s="6" t="s">
        <v>78</v>
      </c>
      <c r="E23" s="6" t="s">
        <v>81</v>
      </c>
      <c r="F23" s="6" t="e">
        <f>VLOOKUP(Table7[[#This Row],[מספר]],#REF!,11,FALSE)</f>
        <v>#REF!</v>
      </c>
      <c r="G23" s="6" t="s">
        <v>78</v>
      </c>
      <c r="H23" s="6" t="e">
        <f>VLOOKUP(Table7[[#This Row],[מספר]],#REF!,6,FALSE)</f>
        <v>#REF!</v>
      </c>
      <c r="I23" s="9" t="s">
        <v>1</v>
      </c>
      <c r="J23" s="6">
        <v>220</v>
      </c>
      <c r="K23" s="6" t="s">
        <v>85</v>
      </c>
      <c r="L23" s="6">
        <v>20</v>
      </c>
      <c r="M23" s="6" t="s">
        <v>88</v>
      </c>
      <c r="N23" s="6" t="s">
        <v>35</v>
      </c>
      <c r="O23" s="6" t="s">
        <v>39</v>
      </c>
      <c r="P23" s="6" t="s">
        <v>38</v>
      </c>
      <c r="Q23" s="6" t="s">
        <v>44</v>
      </c>
      <c r="R23" s="6" t="s">
        <v>48</v>
      </c>
      <c r="S23" s="6" t="s">
        <v>38</v>
      </c>
      <c r="T23" s="6" t="s">
        <v>38</v>
      </c>
      <c r="U23" s="6" t="s">
        <v>38</v>
      </c>
      <c r="V23" s="6" t="s">
        <v>38</v>
      </c>
      <c r="W23" s="6" t="s">
        <v>67</v>
      </c>
      <c r="X23" s="6" t="s">
        <v>72</v>
      </c>
      <c r="Y23" s="6"/>
      <c r="Z23" s="6" t="e">
        <f>VLOOKUP(B23,#REF!,13,FALSE)</f>
        <v>#REF!</v>
      </c>
    </row>
    <row r="24" spans="1:26" x14ac:dyDescent="0.2">
      <c r="A24" s="6">
        <v>22</v>
      </c>
      <c r="B24" s="6">
        <v>122</v>
      </c>
      <c r="C24" s="6">
        <v>16</v>
      </c>
      <c r="D24" s="6" t="s">
        <v>79</v>
      </c>
      <c r="E24" s="6" t="s">
        <v>81</v>
      </c>
      <c r="F24" s="6" t="e">
        <f>VLOOKUP(Table7[[#This Row],[מספר]],#REF!,11,FALSE)</f>
        <v>#REF!</v>
      </c>
      <c r="G24" s="6" t="s">
        <v>79</v>
      </c>
      <c r="H24" s="6" t="e">
        <f>VLOOKUP(Table7[[#This Row],[מספר]],#REF!,6,FALSE)</f>
        <v>#REF!</v>
      </c>
      <c r="I24" s="9" t="s">
        <v>146</v>
      </c>
      <c r="J24" s="6">
        <v>200</v>
      </c>
      <c r="K24" s="6" t="s">
        <v>86</v>
      </c>
      <c r="L24" s="6">
        <v>20</v>
      </c>
      <c r="M24" s="6" t="s">
        <v>91</v>
      </c>
      <c r="N24" s="6" t="s">
        <v>128</v>
      </c>
      <c r="O24" s="6"/>
      <c r="P24" s="6"/>
      <c r="Q24" s="6"/>
      <c r="R24" s="6"/>
      <c r="S24" s="6"/>
      <c r="T24" s="6"/>
      <c r="U24" s="6" t="s">
        <v>38</v>
      </c>
      <c r="V24" s="6" t="s">
        <v>38</v>
      </c>
      <c r="W24" s="6" t="s">
        <v>38</v>
      </c>
      <c r="X24" s="6" t="s">
        <v>38</v>
      </c>
      <c r="Y24" s="6"/>
      <c r="Z24" s="6" t="e">
        <f>VLOOKUP(B24,#REF!,13,FALSE)</f>
        <v>#REF!</v>
      </c>
    </row>
    <row r="25" spans="1:26" x14ac:dyDescent="0.2">
      <c r="A25" s="6">
        <v>23</v>
      </c>
      <c r="B25" s="6">
        <v>123</v>
      </c>
      <c r="C25" s="6">
        <v>15</v>
      </c>
      <c r="D25" s="6" t="s">
        <v>78</v>
      </c>
      <c r="E25" s="6" t="s">
        <v>81</v>
      </c>
      <c r="F25" s="6" t="e">
        <f>VLOOKUP(Table7[[#This Row],[מספר]],#REF!,11,FALSE)</f>
        <v>#REF!</v>
      </c>
      <c r="G25" s="6" t="s">
        <v>78</v>
      </c>
      <c r="H25" s="6" t="s">
        <v>177</v>
      </c>
      <c r="I25" s="9">
        <v>120</v>
      </c>
      <c r="J25" s="6">
        <v>220</v>
      </c>
      <c r="K25" s="6" t="s">
        <v>85</v>
      </c>
      <c r="L25" s="6">
        <v>20</v>
      </c>
      <c r="M25" s="6" t="s">
        <v>149</v>
      </c>
      <c r="N25" s="6" t="s">
        <v>36</v>
      </c>
      <c r="O25" s="6" t="s">
        <v>40</v>
      </c>
      <c r="P25" s="6" t="s">
        <v>41</v>
      </c>
      <c r="Q25" s="6" t="s">
        <v>45</v>
      </c>
      <c r="R25" s="6" t="s">
        <v>50</v>
      </c>
      <c r="S25" s="6" t="s">
        <v>38</v>
      </c>
      <c r="T25" s="6" t="s">
        <v>53</v>
      </c>
      <c r="U25" s="6" t="s">
        <v>56</v>
      </c>
      <c r="V25" s="6" t="s">
        <v>62</v>
      </c>
      <c r="W25" s="6" t="s">
        <v>66</v>
      </c>
      <c r="X25" s="6" t="s">
        <v>71</v>
      </c>
      <c r="Y25" s="6"/>
      <c r="Z25" s="6" t="e">
        <f>VLOOKUP(B25,#REF!,13,FALSE)</f>
        <v>#REF!</v>
      </c>
    </row>
    <row r="26" spans="1:26" x14ac:dyDescent="0.2">
      <c r="A26" s="6">
        <v>24</v>
      </c>
      <c r="B26" s="6">
        <v>124</v>
      </c>
      <c r="C26" s="6">
        <v>1</v>
      </c>
      <c r="D26" s="6" t="s">
        <v>77</v>
      </c>
      <c r="E26" s="6" t="s">
        <v>82</v>
      </c>
      <c r="F26" s="16" t="s">
        <v>177</v>
      </c>
      <c r="G26" s="6" t="s">
        <v>78</v>
      </c>
      <c r="H26" s="6" t="s">
        <v>159</v>
      </c>
      <c r="I26" s="9">
        <v>92</v>
      </c>
      <c r="J26" s="6">
        <v>220</v>
      </c>
      <c r="K26" s="6" t="s">
        <v>84</v>
      </c>
      <c r="L26" s="6">
        <v>12</v>
      </c>
      <c r="M26" s="6" t="s">
        <v>76</v>
      </c>
      <c r="N26" s="6" t="s">
        <v>32</v>
      </c>
      <c r="O26" s="6" t="s">
        <v>39</v>
      </c>
      <c r="P26" s="6" t="s">
        <v>38</v>
      </c>
      <c r="Q26" s="6" t="s">
        <v>42</v>
      </c>
      <c r="R26" s="6" t="s">
        <v>38</v>
      </c>
      <c r="S26" s="6" t="s">
        <v>52</v>
      </c>
      <c r="T26" s="6" t="s">
        <v>53</v>
      </c>
      <c r="U26" s="6" t="s">
        <v>56</v>
      </c>
      <c r="V26" s="6" t="s">
        <v>62</v>
      </c>
      <c r="W26" s="6" t="s">
        <v>66</v>
      </c>
      <c r="X26" s="6" t="s">
        <v>71</v>
      </c>
      <c r="Y26" s="6"/>
      <c r="Z26" s="6" t="s">
        <v>181</v>
      </c>
    </row>
    <row r="27" spans="1:26" x14ac:dyDescent="0.2">
      <c r="A27" s="6">
        <v>25</v>
      </c>
      <c r="B27" s="6">
        <v>125</v>
      </c>
      <c r="C27" s="6">
        <v>1</v>
      </c>
      <c r="D27" s="6" t="s">
        <v>77</v>
      </c>
      <c r="E27" s="6" t="s">
        <v>82</v>
      </c>
      <c r="F27" s="16" t="s">
        <v>177</v>
      </c>
      <c r="G27" s="6" t="s">
        <v>78</v>
      </c>
      <c r="H27" s="6" t="s">
        <v>159</v>
      </c>
      <c r="I27" s="9">
        <v>92</v>
      </c>
      <c r="J27" s="6">
        <v>220</v>
      </c>
      <c r="K27" s="6" t="s">
        <v>84</v>
      </c>
      <c r="L27" s="6">
        <v>12</v>
      </c>
      <c r="M27" s="6" t="s">
        <v>76</v>
      </c>
      <c r="N27" s="6" t="s">
        <v>32</v>
      </c>
      <c r="O27" s="6" t="s">
        <v>39</v>
      </c>
      <c r="P27" s="6" t="s">
        <v>38</v>
      </c>
      <c r="Q27" s="6" t="s">
        <v>42</v>
      </c>
      <c r="R27" s="6" t="s">
        <v>49</v>
      </c>
      <c r="S27" s="6" t="s">
        <v>52</v>
      </c>
      <c r="T27" s="6" t="s">
        <v>53</v>
      </c>
      <c r="U27" s="6" t="s">
        <v>56</v>
      </c>
      <c r="V27" s="6" t="s">
        <v>62</v>
      </c>
      <c r="W27" s="6" t="s">
        <v>66</v>
      </c>
      <c r="X27" s="6" t="s">
        <v>71</v>
      </c>
      <c r="Y27" s="6" t="s">
        <v>163</v>
      </c>
      <c r="Z27" s="6" t="s">
        <v>181</v>
      </c>
    </row>
    <row r="28" spans="1:26" x14ac:dyDescent="0.2">
      <c r="A28" s="6">
        <v>26</v>
      </c>
      <c r="B28" s="6">
        <v>126</v>
      </c>
      <c r="C28" s="6">
        <v>1</v>
      </c>
      <c r="D28" s="6" t="s">
        <v>77</v>
      </c>
      <c r="E28" s="6" t="s">
        <v>82</v>
      </c>
      <c r="F28" s="16" t="s">
        <v>177</v>
      </c>
      <c r="G28" s="6" t="s">
        <v>78</v>
      </c>
      <c r="H28" s="6" t="s">
        <v>159</v>
      </c>
      <c r="I28" s="9">
        <v>92</v>
      </c>
      <c r="J28" s="6">
        <v>220</v>
      </c>
      <c r="K28" s="6" t="s">
        <v>84</v>
      </c>
      <c r="L28" s="6">
        <v>12</v>
      </c>
      <c r="M28" s="6" t="s">
        <v>76</v>
      </c>
      <c r="N28" s="6" t="s">
        <v>126</v>
      </c>
      <c r="O28" s="6" t="s">
        <v>39</v>
      </c>
      <c r="P28" s="6" t="s">
        <v>38</v>
      </c>
      <c r="Q28" s="6" t="s">
        <v>42</v>
      </c>
      <c r="R28" s="6" t="s">
        <v>38</v>
      </c>
      <c r="S28" s="6" t="s">
        <v>52</v>
      </c>
      <c r="T28" s="6" t="s">
        <v>53</v>
      </c>
      <c r="U28" s="6" t="s">
        <v>56</v>
      </c>
      <c r="V28" s="6" t="s">
        <v>62</v>
      </c>
      <c r="W28" s="6" t="s">
        <v>66</v>
      </c>
      <c r="X28" s="6" t="s">
        <v>71</v>
      </c>
      <c r="Y28" s="6" t="s">
        <v>165</v>
      </c>
      <c r="Z28" s="6" t="s">
        <v>181</v>
      </c>
    </row>
    <row r="29" spans="1:26" x14ac:dyDescent="0.2">
      <c r="A29" s="6">
        <v>27</v>
      </c>
      <c r="B29" s="6">
        <v>127</v>
      </c>
      <c r="C29" s="6">
        <v>1</v>
      </c>
      <c r="D29" s="6" t="s">
        <v>77</v>
      </c>
      <c r="E29" s="6" t="s">
        <v>82</v>
      </c>
      <c r="F29" s="16" t="s">
        <v>177</v>
      </c>
      <c r="G29" s="6" t="s">
        <v>78</v>
      </c>
      <c r="H29" s="6" t="s">
        <v>159</v>
      </c>
      <c r="I29" s="9">
        <v>92</v>
      </c>
      <c r="J29" s="6">
        <v>220</v>
      </c>
      <c r="K29" s="6" t="s">
        <v>84</v>
      </c>
      <c r="L29" s="6">
        <v>12</v>
      </c>
      <c r="M29" s="6" t="s">
        <v>76</v>
      </c>
      <c r="N29" s="6" t="s">
        <v>32</v>
      </c>
      <c r="O29" s="6" t="s">
        <v>39</v>
      </c>
      <c r="P29" s="6" t="s">
        <v>38</v>
      </c>
      <c r="Q29" s="6" t="s">
        <v>42</v>
      </c>
      <c r="R29" s="6" t="s">
        <v>38</v>
      </c>
      <c r="S29" s="6" t="s">
        <v>52</v>
      </c>
      <c r="T29" s="6" t="s">
        <v>53</v>
      </c>
      <c r="U29" s="6" t="s">
        <v>56</v>
      </c>
      <c r="V29" s="6" t="s">
        <v>62</v>
      </c>
      <c r="W29" s="6" t="s">
        <v>66</v>
      </c>
      <c r="X29" s="6" t="s">
        <v>71</v>
      </c>
      <c r="Y29" s="6"/>
      <c r="Z29" s="6" t="s">
        <v>181</v>
      </c>
    </row>
    <row r="30" spans="1:26" x14ac:dyDescent="0.2">
      <c r="A30" s="6">
        <v>28</v>
      </c>
      <c r="B30" s="6">
        <v>128</v>
      </c>
      <c r="C30" s="6">
        <v>1</v>
      </c>
      <c r="D30" s="6" t="s">
        <v>77</v>
      </c>
      <c r="E30" s="6" t="s">
        <v>82</v>
      </c>
      <c r="F30" s="16" t="s">
        <v>177</v>
      </c>
      <c r="G30" s="6" t="s">
        <v>78</v>
      </c>
      <c r="H30" s="6" t="s">
        <v>159</v>
      </c>
      <c r="I30" s="9">
        <v>92</v>
      </c>
      <c r="J30" s="6">
        <v>220</v>
      </c>
      <c r="K30" s="6" t="s">
        <v>84</v>
      </c>
      <c r="L30" s="6">
        <v>12</v>
      </c>
      <c r="M30" s="6" t="s">
        <v>150</v>
      </c>
      <c r="N30" s="6" t="s">
        <v>32</v>
      </c>
      <c r="O30" s="6" t="s">
        <v>39</v>
      </c>
      <c r="P30" s="6" t="s">
        <v>38</v>
      </c>
      <c r="Q30" s="6" t="s">
        <v>42</v>
      </c>
      <c r="R30" s="6" t="s">
        <v>38</v>
      </c>
      <c r="S30" s="6" t="s">
        <v>52</v>
      </c>
      <c r="T30" s="6" t="s">
        <v>53</v>
      </c>
      <c r="U30" s="6" t="s">
        <v>56</v>
      </c>
      <c r="V30" s="6" t="s">
        <v>62</v>
      </c>
      <c r="W30" s="6" t="s">
        <v>66</v>
      </c>
      <c r="X30" s="6" t="s">
        <v>71</v>
      </c>
      <c r="Y30" s="6"/>
      <c r="Z30" s="6" t="s">
        <v>181</v>
      </c>
    </row>
    <row r="31" spans="1:26" x14ac:dyDescent="0.2">
      <c r="A31" s="6">
        <v>29</v>
      </c>
      <c r="B31" s="6">
        <v>129</v>
      </c>
      <c r="C31" s="6">
        <v>32</v>
      </c>
      <c r="D31" s="6" t="s">
        <v>145</v>
      </c>
      <c r="E31" s="6" t="s">
        <v>145</v>
      </c>
      <c r="F31" s="6" t="s">
        <v>161</v>
      </c>
      <c r="G31" s="6" t="s">
        <v>176</v>
      </c>
      <c r="H31" s="6" t="s">
        <v>161</v>
      </c>
      <c r="I31" s="9">
        <v>123</v>
      </c>
      <c r="J31" s="6">
        <v>268</v>
      </c>
      <c r="K31" s="6" t="s">
        <v>84</v>
      </c>
      <c r="L31" s="6">
        <v>12</v>
      </c>
      <c r="M31" s="6" t="s">
        <v>148</v>
      </c>
      <c r="N31" s="6" t="s">
        <v>127</v>
      </c>
      <c r="O31" s="6" t="s">
        <v>127</v>
      </c>
      <c r="P31" s="6" t="s">
        <v>127</v>
      </c>
      <c r="Q31" s="6" t="s">
        <v>127</v>
      </c>
      <c r="R31" s="6" t="s">
        <v>38</v>
      </c>
      <c r="S31" s="6" t="s">
        <v>127</v>
      </c>
      <c r="T31" s="6" t="s">
        <v>53</v>
      </c>
      <c r="U31" s="6" t="s">
        <v>38</v>
      </c>
      <c r="V31" s="6" t="s">
        <v>38</v>
      </c>
      <c r="W31" s="6" t="s">
        <v>38</v>
      </c>
      <c r="X31" s="6" t="s">
        <v>38</v>
      </c>
      <c r="Y31" s="6"/>
      <c r="Z31" s="6"/>
    </row>
    <row r="32" spans="1:26" x14ac:dyDescent="0.2">
      <c r="A32" s="6">
        <v>30</v>
      </c>
      <c r="B32" s="6">
        <v>130</v>
      </c>
      <c r="C32" s="6">
        <v>8</v>
      </c>
      <c r="D32" s="6" t="s">
        <v>77</v>
      </c>
      <c r="E32" s="6" t="s">
        <v>82</v>
      </c>
      <c r="F32" s="6" t="s">
        <v>161</v>
      </c>
      <c r="G32" s="6" t="s">
        <v>78</v>
      </c>
      <c r="H32" s="6" t="s">
        <v>159</v>
      </c>
      <c r="I32" s="9" t="s">
        <v>147</v>
      </c>
      <c r="J32" s="6">
        <v>220</v>
      </c>
      <c r="K32" s="6" t="s">
        <v>84</v>
      </c>
      <c r="L32" s="6">
        <v>20</v>
      </c>
      <c r="M32" s="6" t="s">
        <v>151</v>
      </c>
      <c r="N32" s="6" t="s">
        <v>32</v>
      </c>
      <c r="O32" s="6" t="s">
        <v>39</v>
      </c>
      <c r="P32" s="6" t="s">
        <v>41</v>
      </c>
      <c r="Q32" s="6" t="s">
        <v>95</v>
      </c>
      <c r="R32" s="6" t="s">
        <v>49</v>
      </c>
      <c r="S32" s="6" t="s">
        <v>52</v>
      </c>
      <c r="T32" s="6" t="s">
        <v>53</v>
      </c>
      <c r="U32" s="6" t="s">
        <v>59</v>
      </c>
      <c r="V32" s="6" t="s">
        <v>64</v>
      </c>
      <c r="W32" s="6" t="s">
        <v>70</v>
      </c>
      <c r="X32" s="6" t="s">
        <v>74</v>
      </c>
      <c r="Y32" s="6"/>
      <c r="Z32" s="6" t="s">
        <v>182</v>
      </c>
    </row>
    <row r="33" spans="1:26" x14ac:dyDescent="0.2">
      <c r="A33" s="6">
        <v>31</v>
      </c>
      <c r="B33" s="6">
        <v>131</v>
      </c>
      <c r="C33" s="6">
        <v>23</v>
      </c>
      <c r="D33" s="6" t="s">
        <v>78</v>
      </c>
      <c r="E33" s="6" t="s">
        <v>81</v>
      </c>
      <c r="F33" s="6" t="e">
        <f>VLOOKUP(Table7[[#This Row],[מספר]],#REF!,11,FALSE)</f>
        <v>#REF!</v>
      </c>
      <c r="G33" s="6" t="s">
        <v>78</v>
      </c>
      <c r="H33" s="6" t="e">
        <f>VLOOKUP(Table7[[#This Row],[מספר]],#REF!,6,FALSE)</f>
        <v>#REF!</v>
      </c>
      <c r="I33" s="9">
        <v>128</v>
      </c>
      <c r="J33" s="6">
        <v>220</v>
      </c>
      <c r="K33" s="6" t="s">
        <v>85</v>
      </c>
      <c r="L33" s="6">
        <v>20</v>
      </c>
      <c r="M33" s="6" t="s">
        <v>88</v>
      </c>
      <c r="N33" s="6" t="s">
        <v>35</v>
      </c>
      <c r="O33" s="6" t="s">
        <v>39</v>
      </c>
      <c r="P33" s="6" t="s">
        <v>38</v>
      </c>
      <c r="Q33" s="6" t="s">
        <v>44</v>
      </c>
      <c r="R33" s="6" t="s">
        <v>48</v>
      </c>
      <c r="S33" s="6" t="s">
        <v>38</v>
      </c>
      <c r="T33" s="6" t="s">
        <v>38</v>
      </c>
      <c r="U33" s="6" t="s">
        <v>38</v>
      </c>
      <c r="V33" s="6" t="s">
        <v>38</v>
      </c>
      <c r="W33" s="6" t="s">
        <v>67</v>
      </c>
      <c r="X33" s="6" t="s">
        <v>72</v>
      </c>
      <c r="Y33" s="6"/>
      <c r="Z33" s="6"/>
    </row>
    <row r="34" spans="1:26" x14ac:dyDescent="0.2">
      <c r="A34" s="6">
        <v>32</v>
      </c>
      <c r="B34" s="6">
        <v>132</v>
      </c>
      <c r="C34" s="6">
        <v>25</v>
      </c>
      <c r="D34" s="6" t="s">
        <v>78</v>
      </c>
      <c r="E34" s="6" t="s">
        <v>81</v>
      </c>
      <c r="F34" s="6" t="e">
        <f>VLOOKUP(Table7[[#This Row],[מספר]],#REF!,11,FALSE)</f>
        <v>#REF!</v>
      </c>
      <c r="G34" s="6" t="s">
        <v>78</v>
      </c>
      <c r="H34" s="6" t="s">
        <v>177</v>
      </c>
      <c r="I34" s="9">
        <v>92</v>
      </c>
      <c r="J34" s="6">
        <v>220</v>
      </c>
      <c r="K34" s="6" t="s">
        <v>85</v>
      </c>
      <c r="L34" s="6">
        <v>20</v>
      </c>
      <c r="M34" s="6" t="s">
        <v>87</v>
      </c>
      <c r="N34" s="6" t="s">
        <v>37</v>
      </c>
      <c r="O34" s="6" t="s">
        <v>40</v>
      </c>
      <c r="P34" s="6" t="s">
        <v>41</v>
      </c>
      <c r="Q34" s="6" t="s">
        <v>46</v>
      </c>
      <c r="R34" s="6" t="s">
        <v>49</v>
      </c>
      <c r="S34" s="6" t="s">
        <v>52</v>
      </c>
      <c r="T34" s="6" t="s">
        <v>53</v>
      </c>
      <c r="U34" s="6" t="s">
        <v>58</v>
      </c>
      <c r="V34" s="6" t="s">
        <v>63</v>
      </c>
      <c r="W34" s="6" t="s">
        <v>69</v>
      </c>
      <c r="X34" s="6" t="s">
        <v>73</v>
      </c>
      <c r="Y34" s="6" t="s">
        <v>168</v>
      </c>
      <c r="Z34" s="6"/>
    </row>
    <row r="35" spans="1:26" x14ac:dyDescent="0.2">
      <c r="A35" s="6">
        <v>33</v>
      </c>
      <c r="B35" s="6">
        <v>133</v>
      </c>
      <c r="C35" s="6">
        <v>30</v>
      </c>
      <c r="D35" s="6" t="s">
        <v>78</v>
      </c>
      <c r="E35" s="6" t="s">
        <v>81</v>
      </c>
      <c r="F35" s="6" t="e">
        <f>VLOOKUP(Table7[[#This Row],[מספר]],#REF!,11,FALSE)</f>
        <v>#REF!</v>
      </c>
      <c r="G35" s="6" t="s">
        <v>78</v>
      </c>
      <c r="H35" s="6" t="e">
        <f>VLOOKUP(Table7[[#This Row],[מספר]],#REF!,6,FALSE)</f>
        <v>#REF!</v>
      </c>
      <c r="I35" s="9">
        <v>300</v>
      </c>
      <c r="J35" s="6">
        <v>220</v>
      </c>
      <c r="K35" s="6" t="s">
        <v>84</v>
      </c>
      <c r="L35" s="6">
        <v>12</v>
      </c>
      <c r="M35" s="6" t="s">
        <v>133</v>
      </c>
      <c r="N35" s="6" t="s">
        <v>35</v>
      </c>
      <c r="O35" s="6" t="s">
        <v>40</v>
      </c>
      <c r="P35" s="6" t="s">
        <v>38</v>
      </c>
      <c r="Q35" s="6" t="s">
        <v>44</v>
      </c>
      <c r="R35" s="6" t="s">
        <v>48</v>
      </c>
      <c r="S35" s="6" t="s">
        <v>38</v>
      </c>
      <c r="T35" s="6" t="s">
        <v>38</v>
      </c>
      <c r="U35" s="6" t="s">
        <v>57</v>
      </c>
      <c r="V35" s="6" t="s">
        <v>57</v>
      </c>
      <c r="W35" s="6" t="s">
        <v>68</v>
      </c>
      <c r="X35" s="6" t="s">
        <v>68</v>
      </c>
      <c r="Y35" s="6"/>
      <c r="Z35" s="6"/>
    </row>
    <row r="36" spans="1:26" x14ac:dyDescent="0.2">
      <c r="A36" s="6">
        <v>34</v>
      </c>
      <c r="B36" s="6">
        <v>134</v>
      </c>
      <c r="C36" s="6">
        <v>29</v>
      </c>
      <c r="D36" s="6" t="s">
        <v>78</v>
      </c>
      <c r="E36" s="6" t="s">
        <v>81</v>
      </c>
      <c r="F36" s="6" t="e">
        <f>VLOOKUP(Table7[[#This Row],[מספר]],#REF!,11,FALSE)</f>
        <v>#REF!</v>
      </c>
      <c r="G36" s="6" t="s">
        <v>78</v>
      </c>
      <c r="H36" s="6" t="e">
        <f>VLOOKUP(Table7[[#This Row],[מספר]],#REF!,6,FALSE)</f>
        <v>#REF!</v>
      </c>
      <c r="I36" s="9">
        <v>40</v>
      </c>
      <c r="J36" s="6">
        <v>220</v>
      </c>
      <c r="K36" s="6" t="s">
        <v>84</v>
      </c>
      <c r="L36" s="6">
        <v>12</v>
      </c>
      <c r="M36" s="6" t="s">
        <v>93</v>
      </c>
      <c r="N36" s="6" t="s">
        <v>35</v>
      </c>
      <c r="O36" s="6" t="s">
        <v>40</v>
      </c>
      <c r="P36" s="6" t="s">
        <v>38</v>
      </c>
      <c r="Q36" s="6" t="s">
        <v>44</v>
      </c>
      <c r="R36" s="6" t="s">
        <v>48</v>
      </c>
      <c r="S36" s="6" t="s">
        <v>38</v>
      </c>
      <c r="T36" s="6" t="s">
        <v>38</v>
      </c>
      <c r="U36" s="6" t="s">
        <v>57</v>
      </c>
      <c r="V36" s="6" t="s">
        <v>57</v>
      </c>
      <c r="W36" s="6" t="s">
        <v>68</v>
      </c>
      <c r="X36" s="6" t="s">
        <v>68</v>
      </c>
      <c r="Y36" s="6"/>
      <c r="Z36" s="6"/>
    </row>
    <row r="37" spans="1:26" x14ac:dyDescent="0.2">
      <c r="A37" s="6">
        <v>35</v>
      </c>
      <c r="B37" s="6">
        <v>135</v>
      </c>
      <c r="C37" s="6">
        <v>7</v>
      </c>
      <c r="D37" s="6" t="s">
        <v>77</v>
      </c>
      <c r="E37" s="6" t="s">
        <v>82</v>
      </c>
      <c r="F37" s="6" t="s">
        <v>161</v>
      </c>
      <c r="G37" s="6" t="s">
        <v>78</v>
      </c>
      <c r="H37" s="6" t="s">
        <v>159</v>
      </c>
      <c r="I37" s="9">
        <v>102</v>
      </c>
      <c r="J37" s="6">
        <v>220</v>
      </c>
      <c r="K37" s="6" t="s">
        <v>85</v>
      </c>
      <c r="L37" s="6">
        <v>30</v>
      </c>
      <c r="M37" s="6" t="s">
        <v>76</v>
      </c>
      <c r="N37" s="6" t="s">
        <v>32</v>
      </c>
      <c r="O37" s="6" t="s">
        <v>39</v>
      </c>
      <c r="P37" s="6" t="s">
        <v>38</v>
      </c>
      <c r="Q37" s="6" t="s">
        <v>42</v>
      </c>
      <c r="R37" s="6" t="s">
        <v>38</v>
      </c>
      <c r="S37" s="6" t="s">
        <v>38</v>
      </c>
      <c r="T37" s="6" t="s">
        <v>53</v>
      </c>
      <c r="U37" s="6" t="s">
        <v>56</v>
      </c>
      <c r="V37" s="6" t="s">
        <v>62</v>
      </c>
      <c r="W37" s="6" t="s">
        <v>110</v>
      </c>
      <c r="X37" s="6" t="s">
        <v>70</v>
      </c>
      <c r="Y37" s="6"/>
      <c r="Z37" s="6" t="s">
        <v>181</v>
      </c>
    </row>
    <row r="38" spans="1:26" x14ac:dyDescent="0.2">
      <c r="A38" s="6">
        <v>36</v>
      </c>
      <c r="B38" s="6">
        <v>136</v>
      </c>
      <c r="C38" s="6">
        <v>7</v>
      </c>
      <c r="D38" s="6" t="s">
        <v>77</v>
      </c>
      <c r="E38" s="6" t="s">
        <v>82</v>
      </c>
      <c r="F38" s="6" t="s">
        <v>161</v>
      </c>
      <c r="G38" s="6" t="s">
        <v>78</v>
      </c>
      <c r="H38" s="6" t="s">
        <v>159</v>
      </c>
      <c r="I38" s="9">
        <v>102</v>
      </c>
      <c r="J38" s="6">
        <v>220</v>
      </c>
      <c r="K38" s="6" t="s">
        <v>84</v>
      </c>
      <c r="L38" s="6">
        <v>30</v>
      </c>
      <c r="M38" s="6" t="s">
        <v>76</v>
      </c>
      <c r="N38" s="6" t="s">
        <v>32</v>
      </c>
      <c r="O38" s="6" t="s">
        <v>39</v>
      </c>
      <c r="P38" s="6" t="s">
        <v>41</v>
      </c>
      <c r="Q38" s="6" t="s">
        <v>42</v>
      </c>
      <c r="R38" s="6" t="s">
        <v>38</v>
      </c>
      <c r="S38" s="6" t="s">
        <v>52</v>
      </c>
      <c r="T38" s="6" t="s">
        <v>53</v>
      </c>
      <c r="U38" s="6" t="s">
        <v>56</v>
      </c>
      <c r="V38" s="6" t="s">
        <v>62</v>
      </c>
      <c r="W38" s="6" t="s">
        <v>110</v>
      </c>
      <c r="X38" s="6" t="s">
        <v>70</v>
      </c>
      <c r="Y38" s="6"/>
      <c r="Z38" s="6" t="s">
        <v>181</v>
      </c>
    </row>
    <row r="39" spans="1:26" x14ac:dyDescent="0.2">
      <c r="A39" s="6">
        <v>37</v>
      </c>
      <c r="B39" s="6">
        <v>137</v>
      </c>
      <c r="C39" s="6">
        <v>7</v>
      </c>
      <c r="D39" s="6" t="s">
        <v>77</v>
      </c>
      <c r="E39" s="6" t="s">
        <v>82</v>
      </c>
      <c r="F39" s="6" t="s">
        <v>161</v>
      </c>
      <c r="G39" s="6" t="s">
        <v>78</v>
      </c>
      <c r="H39" s="6" t="s">
        <v>159</v>
      </c>
      <c r="I39" s="9">
        <v>102</v>
      </c>
      <c r="J39" s="6">
        <v>220</v>
      </c>
      <c r="K39" s="6" t="s">
        <v>84</v>
      </c>
      <c r="L39" s="6">
        <v>30</v>
      </c>
      <c r="M39" s="6" t="s">
        <v>76</v>
      </c>
      <c r="N39" s="6" t="s">
        <v>32</v>
      </c>
      <c r="O39" s="6" t="s">
        <v>39</v>
      </c>
      <c r="P39" s="6" t="s">
        <v>41</v>
      </c>
      <c r="Q39" s="6" t="s">
        <v>42</v>
      </c>
      <c r="R39" s="6" t="s">
        <v>38</v>
      </c>
      <c r="S39" s="6" t="s">
        <v>52</v>
      </c>
      <c r="T39" s="6" t="s">
        <v>53</v>
      </c>
      <c r="U39" s="6" t="s">
        <v>56</v>
      </c>
      <c r="V39" s="6" t="s">
        <v>62</v>
      </c>
      <c r="W39" s="6" t="s">
        <v>110</v>
      </c>
      <c r="X39" s="6" t="s">
        <v>70</v>
      </c>
      <c r="Y39" s="6"/>
      <c r="Z39" s="6" t="s">
        <v>181</v>
      </c>
    </row>
    <row r="40" spans="1:26" x14ac:dyDescent="0.2">
      <c r="A40" s="6">
        <v>38</v>
      </c>
      <c r="B40" s="6">
        <v>138</v>
      </c>
      <c r="C40" s="6">
        <v>7</v>
      </c>
      <c r="D40" s="6" t="s">
        <v>77</v>
      </c>
      <c r="E40" s="6" t="s">
        <v>82</v>
      </c>
      <c r="F40" s="6" t="s">
        <v>161</v>
      </c>
      <c r="G40" s="6" t="s">
        <v>78</v>
      </c>
      <c r="H40" s="6" t="s">
        <v>159</v>
      </c>
      <c r="I40" s="9">
        <v>102</v>
      </c>
      <c r="J40" s="6">
        <v>220</v>
      </c>
      <c r="K40" s="6" t="s">
        <v>84</v>
      </c>
      <c r="L40" s="6">
        <v>30</v>
      </c>
      <c r="M40" s="6" t="s">
        <v>76</v>
      </c>
      <c r="N40" s="6" t="s">
        <v>32</v>
      </c>
      <c r="O40" s="6" t="s">
        <v>39</v>
      </c>
      <c r="P40" s="6" t="s">
        <v>41</v>
      </c>
      <c r="Q40" s="6" t="s">
        <v>42</v>
      </c>
      <c r="R40" s="6" t="s">
        <v>38</v>
      </c>
      <c r="S40" s="6" t="s">
        <v>52</v>
      </c>
      <c r="T40" s="6" t="s">
        <v>53</v>
      </c>
      <c r="U40" s="6" t="s">
        <v>56</v>
      </c>
      <c r="V40" s="6" t="s">
        <v>62</v>
      </c>
      <c r="W40" s="6" t="s">
        <v>110</v>
      </c>
      <c r="X40" s="6" t="s">
        <v>70</v>
      </c>
      <c r="Y40" s="6"/>
      <c r="Z40" s="6" t="s">
        <v>181</v>
      </c>
    </row>
    <row r="41" spans="1:26" x14ac:dyDescent="0.2">
      <c r="A41" s="6">
        <v>39</v>
      </c>
      <c r="B41" s="6">
        <v>139</v>
      </c>
      <c r="C41" s="6">
        <v>7</v>
      </c>
      <c r="D41" s="6" t="s">
        <v>77</v>
      </c>
      <c r="E41" s="6" t="s">
        <v>82</v>
      </c>
      <c r="F41" s="6" t="s">
        <v>161</v>
      </c>
      <c r="G41" s="6" t="s">
        <v>78</v>
      </c>
      <c r="H41" s="6" t="s">
        <v>159</v>
      </c>
      <c r="I41" s="9">
        <v>102</v>
      </c>
      <c r="J41" s="6">
        <v>220</v>
      </c>
      <c r="K41" s="6" t="s">
        <v>84</v>
      </c>
      <c r="L41" s="6">
        <v>30</v>
      </c>
      <c r="M41" s="6" t="s">
        <v>76</v>
      </c>
      <c r="N41" s="6" t="s">
        <v>32</v>
      </c>
      <c r="O41" s="6" t="s">
        <v>39</v>
      </c>
      <c r="P41" s="6" t="s">
        <v>41</v>
      </c>
      <c r="Q41" s="6" t="s">
        <v>42</v>
      </c>
      <c r="R41" s="6" t="s">
        <v>38</v>
      </c>
      <c r="S41" s="6" t="s">
        <v>52</v>
      </c>
      <c r="T41" s="6" t="s">
        <v>53</v>
      </c>
      <c r="U41" s="6" t="s">
        <v>56</v>
      </c>
      <c r="V41" s="6" t="s">
        <v>62</v>
      </c>
      <c r="W41" s="6" t="s">
        <v>110</v>
      </c>
      <c r="X41" s="6" t="s">
        <v>70</v>
      </c>
      <c r="Y41" s="6"/>
      <c r="Z41" s="6" t="s">
        <v>181</v>
      </c>
    </row>
    <row r="42" spans="1:26" x14ac:dyDescent="0.2">
      <c r="A42" s="6">
        <v>40</v>
      </c>
      <c r="B42" s="6">
        <v>140</v>
      </c>
      <c r="C42" s="6">
        <v>7</v>
      </c>
      <c r="D42" s="6" t="s">
        <v>77</v>
      </c>
      <c r="E42" s="6" t="s">
        <v>82</v>
      </c>
      <c r="F42" s="6" t="s">
        <v>161</v>
      </c>
      <c r="G42" s="6" t="s">
        <v>78</v>
      </c>
      <c r="H42" s="6" t="s">
        <v>159</v>
      </c>
      <c r="I42" s="9">
        <v>102</v>
      </c>
      <c r="J42" s="6">
        <v>220</v>
      </c>
      <c r="K42" s="6" t="s">
        <v>84</v>
      </c>
      <c r="L42" s="6">
        <v>30</v>
      </c>
      <c r="M42" s="6" t="s">
        <v>76</v>
      </c>
      <c r="N42" s="6" t="s">
        <v>32</v>
      </c>
      <c r="O42" s="6" t="s">
        <v>39</v>
      </c>
      <c r="P42" s="6" t="s">
        <v>41</v>
      </c>
      <c r="Q42" s="6" t="s">
        <v>42</v>
      </c>
      <c r="R42" s="6" t="s">
        <v>38</v>
      </c>
      <c r="S42" s="6" t="s">
        <v>52</v>
      </c>
      <c r="T42" s="6" t="s">
        <v>53</v>
      </c>
      <c r="U42" s="6" t="s">
        <v>56</v>
      </c>
      <c r="V42" s="6" t="s">
        <v>62</v>
      </c>
      <c r="W42" s="6" t="s">
        <v>110</v>
      </c>
      <c r="X42" s="6" t="s">
        <v>70</v>
      </c>
      <c r="Y42" s="6"/>
      <c r="Z42" s="6" t="s">
        <v>181</v>
      </c>
    </row>
    <row r="43" spans="1:26" x14ac:dyDescent="0.2">
      <c r="A43" s="6">
        <v>41</v>
      </c>
      <c r="B43" s="6">
        <v>141</v>
      </c>
      <c r="C43" s="6">
        <v>23</v>
      </c>
      <c r="D43" s="6" t="s">
        <v>78</v>
      </c>
      <c r="E43" s="6" t="s">
        <v>83</v>
      </c>
      <c r="F43" s="6" t="e">
        <f>VLOOKUP(Table7[[#This Row],[מספר]],#REF!,11,FALSE)</f>
        <v>#REF!</v>
      </c>
      <c r="G43" s="6" t="s">
        <v>78</v>
      </c>
      <c r="H43" s="6" t="e">
        <f>VLOOKUP(Table7[[#This Row],[מספר]],#REF!,6,FALSE)</f>
        <v>#REF!</v>
      </c>
      <c r="I43" s="9" t="s">
        <v>1</v>
      </c>
      <c r="J43" s="6">
        <v>220</v>
      </c>
      <c r="K43" s="6" t="s">
        <v>85</v>
      </c>
      <c r="L43" s="6">
        <v>20</v>
      </c>
      <c r="M43" s="6" t="s">
        <v>88</v>
      </c>
      <c r="N43" s="6" t="s">
        <v>35</v>
      </c>
      <c r="O43" s="6" t="s">
        <v>39</v>
      </c>
      <c r="P43" s="6" t="s">
        <v>38</v>
      </c>
      <c r="Q43" s="6" t="s">
        <v>44</v>
      </c>
      <c r="R43" s="6" t="s">
        <v>48</v>
      </c>
      <c r="S43" s="6" t="s">
        <v>38</v>
      </c>
      <c r="T43" s="6" t="s">
        <v>38</v>
      </c>
      <c r="U43" s="6" t="s">
        <v>38</v>
      </c>
      <c r="V43" s="6" t="s">
        <v>38</v>
      </c>
      <c r="W43" s="6" t="s">
        <v>67</v>
      </c>
      <c r="X43" s="6" t="s">
        <v>72</v>
      </c>
      <c r="Y43" s="6"/>
      <c r="Z43" s="6"/>
    </row>
    <row r="44" spans="1:26" x14ac:dyDescent="0.2">
      <c r="A44" s="6">
        <v>42</v>
      </c>
      <c r="B44" s="6">
        <v>142</v>
      </c>
      <c r="C44" s="6">
        <v>34</v>
      </c>
      <c r="D44" s="6" t="s">
        <v>78</v>
      </c>
      <c r="E44" s="6" t="s">
        <v>83</v>
      </c>
      <c r="F44" s="6" t="e">
        <f>VLOOKUP(Table7[[#This Row],[מספר]],#REF!,11,FALSE)</f>
        <v>#REF!</v>
      </c>
      <c r="G44" s="6" t="s">
        <v>78</v>
      </c>
      <c r="H44" s="6" t="s">
        <v>177</v>
      </c>
      <c r="I44" s="9">
        <v>102</v>
      </c>
      <c r="J44" s="6">
        <v>220</v>
      </c>
      <c r="K44" s="6" t="s">
        <v>85</v>
      </c>
      <c r="L44" s="6">
        <v>20</v>
      </c>
      <c r="M44" s="6" t="s">
        <v>135</v>
      </c>
      <c r="N44" s="6" t="s">
        <v>37</v>
      </c>
      <c r="O44" s="6" t="s">
        <v>40</v>
      </c>
      <c r="P44" s="6" t="s">
        <v>38</v>
      </c>
      <c r="Q44" s="6" t="s">
        <v>46</v>
      </c>
      <c r="R44" s="6" t="s">
        <v>38</v>
      </c>
      <c r="S44" s="6" t="s">
        <v>52</v>
      </c>
      <c r="T44" s="6" t="s">
        <v>53</v>
      </c>
      <c r="U44" s="6" t="s">
        <v>58</v>
      </c>
      <c r="V44" s="6" t="s">
        <v>63</v>
      </c>
      <c r="W44" s="6" t="s">
        <v>69</v>
      </c>
      <c r="X44" s="6" t="s">
        <v>73</v>
      </c>
      <c r="Y44" s="6"/>
      <c r="Z44" s="6"/>
    </row>
    <row r="45" spans="1:26" x14ac:dyDescent="0.2">
      <c r="A45" s="6">
        <v>46</v>
      </c>
      <c r="B45" s="6">
        <v>146</v>
      </c>
      <c r="C45" s="6">
        <v>24</v>
      </c>
      <c r="D45" s="6" t="s">
        <v>78</v>
      </c>
      <c r="E45" s="6" t="s">
        <v>81</v>
      </c>
      <c r="F45" s="6" t="s">
        <v>161</v>
      </c>
      <c r="G45" s="6" t="s">
        <v>78</v>
      </c>
      <c r="H45" s="6" t="s">
        <v>161</v>
      </c>
      <c r="I45" s="9" t="s">
        <v>4</v>
      </c>
      <c r="J45" s="6">
        <v>220</v>
      </c>
      <c r="K45" s="6" t="s">
        <v>84</v>
      </c>
      <c r="L45" s="6">
        <v>12</v>
      </c>
      <c r="M45" s="6" t="s">
        <v>89</v>
      </c>
      <c r="N45" s="6" t="s">
        <v>35</v>
      </c>
      <c r="O45" s="6" t="s">
        <v>40</v>
      </c>
      <c r="P45" s="6" t="s">
        <v>38</v>
      </c>
      <c r="Q45" s="6" t="s">
        <v>44</v>
      </c>
      <c r="R45" s="6" t="s">
        <v>48</v>
      </c>
      <c r="S45" s="6" t="s">
        <v>38</v>
      </c>
      <c r="T45" s="6" t="s">
        <v>38</v>
      </c>
      <c r="U45" s="6" t="s">
        <v>38</v>
      </c>
      <c r="V45" s="6" t="s">
        <v>38</v>
      </c>
      <c r="W45" s="6" t="s">
        <v>67</v>
      </c>
      <c r="X45" s="6" t="s">
        <v>72</v>
      </c>
      <c r="Y45" s="6"/>
      <c r="Z45" s="6"/>
    </row>
    <row r="46" spans="1:26" x14ac:dyDescent="0.2">
      <c r="A46" s="6">
        <v>47</v>
      </c>
      <c r="B46" s="6">
        <v>147</v>
      </c>
      <c r="C46" s="6">
        <v>22</v>
      </c>
      <c r="D46" s="6" t="s">
        <v>77</v>
      </c>
      <c r="E46" s="6" t="s">
        <v>82</v>
      </c>
      <c r="F46" s="6" t="s">
        <v>161</v>
      </c>
      <c r="G46" s="6" t="s">
        <v>78</v>
      </c>
      <c r="H46" s="6" t="s">
        <v>159</v>
      </c>
      <c r="I46" s="9">
        <v>82</v>
      </c>
      <c r="J46" s="6">
        <v>220</v>
      </c>
      <c r="K46" s="6" t="s">
        <v>84</v>
      </c>
      <c r="L46" s="6">
        <v>12</v>
      </c>
      <c r="M46" s="6" t="s">
        <v>76</v>
      </c>
      <c r="N46" s="6" t="s">
        <v>33</v>
      </c>
      <c r="O46" s="6" t="s">
        <v>39</v>
      </c>
      <c r="P46" s="6" t="s">
        <v>38</v>
      </c>
      <c r="Q46" s="6" t="s">
        <v>42</v>
      </c>
      <c r="R46" s="6" t="s">
        <v>38</v>
      </c>
      <c r="S46" s="6" t="s">
        <v>52</v>
      </c>
      <c r="T46" s="6" t="s">
        <v>38</v>
      </c>
      <c r="U46" s="6" t="s">
        <v>55</v>
      </c>
      <c r="V46" s="6" t="s">
        <v>61</v>
      </c>
      <c r="W46" s="6" t="s">
        <v>66</v>
      </c>
      <c r="X46" s="6" t="s">
        <v>71</v>
      </c>
      <c r="Y46" s="6"/>
      <c r="Z46" s="6" t="s">
        <v>181</v>
      </c>
    </row>
    <row r="47" spans="1:26" x14ac:dyDescent="0.2">
      <c r="A47" s="6">
        <v>48</v>
      </c>
      <c r="B47" s="6">
        <v>148</v>
      </c>
      <c r="C47" s="6">
        <v>22</v>
      </c>
      <c r="D47" s="6" t="s">
        <v>77</v>
      </c>
      <c r="E47" s="6" t="s">
        <v>82</v>
      </c>
      <c r="F47" s="6" t="s">
        <v>161</v>
      </c>
      <c r="G47" s="6" t="s">
        <v>78</v>
      </c>
      <c r="H47" s="6" t="s">
        <v>159</v>
      </c>
      <c r="I47" s="9">
        <v>82</v>
      </c>
      <c r="J47" s="6">
        <v>220</v>
      </c>
      <c r="K47" s="6" t="s">
        <v>84</v>
      </c>
      <c r="L47" s="6">
        <v>12</v>
      </c>
      <c r="M47" s="6" t="s">
        <v>76</v>
      </c>
      <c r="N47" s="6" t="s">
        <v>33</v>
      </c>
      <c r="O47" s="6" t="s">
        <v>39</v>
      </c>
      <c r="P47" s="6" t="s">
        <v>38</v>
      </c>
      <c r="Q47" s="6" t="s">
        <v>42</v>
      </c>
      <c r="R47" s="6" t="s">
        <v>38</v>
      </c>
      <c r="S47" s="6" t="s">
        <v>52</v>
      </c>
      <c r="T47" s="6" t="s">
        <v>38</v>
      </c>
      <c r="U47" s="6" t="s">
        <v>55</v>
      </c>
      <c r="V47" s="6" t="s">
        <v>61</v>
      </c>
      <c r="W47" s="6" t="s">
        <v>66</v>
      </c>
      <c r="X47" s="6" t="s">
        <v>71</v>
      </c>
      <c r="Y47" s="6"/>
      <c r="Z47" s="6" t="s">
        <v>181</v>
      </c>
    </row>
    <row r="48" spans="1:26" x14ac:dyDescent="0.2">
      <c r="A48" s="6">
        <v>50</v>
      </c>
      <c r="B48" s="6">
        <v>150</v>
      </c>
      <c r="C48" s="6">
        <v>22</v>
      </c>
      <c r="D48" s="6" t="s">
        <v>77</v>
      </c>
      <c r="E48" s="6" t="s">
        <v>82</v>
      </c>
      <c r="F48" s="16" t="s">
        <v>177</v>
      </c>
      <c r="G48" s="6" t="s">
        <v>78</v>
      </c>
      <c r="H48" s="6" t="s">
        <v>159</v>
      </c>
      <c r="I48" s="9">
        <v>82</v>
      </c>
      <c r="J48" s="6">
        <v>220</v>
      </c>
      <c r="K48" s="6" t="s">
        <v>84</v>
      </c>
      <c r="L48" s="6">
        <v>12</v>
      </c>
      <c r="M48" s="6" t="s">
        <v>76</v>
      </c>
      <c r="N48" s="6" t="s">
        <v>33</v>
      </c>
      <c r="O48" s="6" t="s">
        <v>39</v>
      </c>
      <c r="P48" s="6" t="s">
        <v>38</v>
      </c>
      <c r="Q48" s="6" t="s">
        <v>42</v>
      </c>
      <c r="R48" s="6" t="s">
        <v>38</v>
      </c>
      <c r="S48" s="6" t="s">
        <v>52</v>
      </c>
      <c r="T48" s="6" t="s">
        <v>38</v>
      </c>
      <c r="U48" s="6" t="s">
        <v>55</v>
      </c>
      <c r="V48" s="6" t="s">
        <v>61</v>
      </c>
      <c r="W48" s="6" t="s">
        <v>66</v>
      </c>
      <c r="X48" s="6" t="s">
        <v>71</v>
      </c>
      <c r="Y48" s="6"/>
      <c r="Z48" s="6" t="s">
        <v>181</v>
      </c>
    </row>
    <row r="49" spans="1:26" x14ac:dyDescent="0.2">
      <c r="A49" s="6">
        <v>51</v>
      </c>
      <c r="B49" s="6">
        <v>151</v>
      </c>
      <c r="C49" s="6">
        <v>1</v>
      </c>
      <c r="D49" s="6" t="s">
        <v>77</v>
      </c>
      <c r="E49" s="6" t="s">
        <v>82</v>
      </c>
      <c r="F49" s="6" t="s">
        <v>161</v>
      </c>
      <c r="G49" s="6" t="s">
        <v>78</v>
      </c>
      <c r="H49" s="6" t="s">
        <v>159</v>
      </c>
      <c r="I49" s="6">
        <v>92</v>
      </c>
      <c r="J49" s="6">
        <v>220</v>
      </c>
      <c r="K49" s="6" t="s">
        <v>84</v>
      </c>
      <c r="L49" s="6">
        <v>12</v>
      </c>
      <c r="M49" s="6" t="s">
        <v>76</v>
      </c>
      <c r="N49" s="6" t="s">
        <v>32</v>
      </c>
      <c r="O49" s="6" t="s">
        <v>39</v>
      </c>
      <c r="P49" s="6" t="s">
        <v>38</v>
      </c>
      <c r="Q49" s="6" t="s">
        <v>42</v>
      </c>
      <c r="R49" s="6" t="s">
        <v>38</v>
      </c>
      <c r="S49" s="6" t="s">
        <v>52</v>
      </c>
      <c r="T49" s="6" t="s">
        <v>53</v>
      </c>
      <c r="U49" s="6" t="s">
        <v>56</v>
      </c>
      <c r="V49" s="6" t="s">
        <v>62</v>
      </c>
      <c r="W49" s="6" t="s">
        <v>66</v>
      </c>
      <c r="X49" s="6" t="s">
        <v>71</v>
      </c>
      <c r="Y49" s="6"/>
      <c r="Z49" s="6"/>
    </row>
    <row r="50" spans="1:26" x14ac:dyDescent="0.2">
      <c r="A50" s="13">
        <v>52</v>
      </c>
      <c r="B50" s="13">
        <v>152</v>
      </c>
      <c r="C50" s="13">
        <v>1</v>
      </c>
      <c r="D50" s="13" t="s">
        <v>77</v>
      </c>
      <c r="E50" s="13" t="s">
        <v>82</v>
      </c>
      <c r="F50" s="13" t="s">
        <v>161</v>
      </c>
      <c r="G50" s="13" t="s">
        <v>78</v>
      </c>
      <c r="H50" s="13" t="s">
        <v>159</v>
      </c>
      <c r="I50" s="13">
        <v>92</v>
      </c>
      <c r="J50" s="13">
        <v>220</v>
      </c>
      <c r="K50" s="13" t="s">
        <v>84</v>
      </c>
      <c r="L50" s="13">
        <v>12</v>
      </c>
      <c r="M50" s="13" t="s">
        <v>76</v>
      </c>
      <c r="N50" s="13" t="s">
        <v>32</v>
      </c>
      <c r="O50" s="13" t="s">
        <v>39</v>
      </c>
      <c r="P50" s="13" t="s">
        <v>38</v>
      </c>
      <c r="Q50" s="13" t="s">
        <v>42</v>
      </c>
      <c r="R50" s="13" t="s">
        <v>38</v>
      </c>
      <c r="S50" s="13" t="s">
        <v>52</v>
      </c>
      <c r="T50" s="13" t="s">
        <v>53</v>
      </c>
      <c r="U50" s="13" t="s">
        <v>56</v>
      </c>
      <c r="V50" s="13" t="s">
        <v>62</v>
      </c>
      <c r="W50" s="13" t="s">
        <v>66</v>
      </c>
      <c r="X50" s="13" t="s">
        <v>71</v>
      </c>
      <c r="Y50" s="13"/>
      <c r="Z50" s="13"/>
    </row>
    <row r="51" spans="1:26" x14ac:dyDescent="0.2">
      <c r="A51" s="14"/>
      <c r="B51" s="14"/>
      <c r="C51" s="14"/>
      <c r="D51" s="14"/>
      <c r="E51" s="14"/>
      <c r="F51" s="15"/>
      <c r="G51" s="14"/>
      <c r="H51" s="15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34.5" customHeight="1" x14ac:dyDescent="0.35">
      <c r="A52" s="19" t="s">
        <v>179</v>
      </c>
      <c r="B52" s="17"/>
      <c r="C52" s="17"/>
      <c r="D52" s="17"/>
      <c r="E52" s="17"/>
      <c r="F52" s="18"/>
      <c r="G52" s="17"/>
      <c r="H52" s="18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x14ac:dyDescent="0.2">
      <c r="A53" s="16">
        <v>1</v>
      </c>
      <c r="B53" s="16">
        <v>201</v>
      </c>
      <c r="C53" s="16">
        <v>17</v>
      </c>
      <c r="D53" s="16" t="s">
        <v>78</v>
      </c>
      <c r="E53" s="16" t="s">
        <v>83</v>
      </c>
      <c r="F53" s="16" t="s">
        <v>161</v>
      </c>
      <c r="G53" s="16" t="s">
        <v>78</v>
      </c>
      <c r="H53" s="16" t="s">
        <v>177</v>
      </c>
      <c r="I53" s="16" t="s">
        <v>109</v>
      </c>
      <c r="J53" s="16">
        <v>220</v>
      </c>
      <c r="K53" s="16" t="s">
        <v>85</v>
      </c>
      <c r="L53" s="16">
        <v>20</v>
      </c>
      <c r="M53" s="16" t="s">
        <v>136</v>
      </c>
      <c r="N53" s="16" t="s">
        <v>36</v>
      </c>
      <c r="O53" s="16" t="s">
        <v>40</v>
      </c>
      <c r="P53" s="16" t="s">
        <v>41</v>
      </c>
      <c r="Q53" s="16" t="s">
        <v>47</v>
      </c>
      <c r="R53" s="16" t="s">
        <v>49</v>
      </c>
      <c r="S53" s="16" t="s">
        <v>52</v>
      </c>
      <c r="T53" s="16" t="s">
        <v>53</v>
      </c>
      <c r="U53" s="16" t="s">
        <v>58</v>
      </c>
      <c r="V53" s="16" t="s">
        <v>63</v>
      </c>
      <c r="W53" s="16" t="s">
        <v>102</v>
      </c>
      <c r="X53" s="16" t="s">
        <v>105</v>
      </c>
      <c r="Y53" s="16" t="s">
        <v>166</v>
      </c>
      <c r="Z53" s="16"/>
    </row>
    <row r="54" spans="1:26" x14ac:dyDescent="0.2">
      <c r="A54" s="8">
        <v>2</v>
      </c>
      <c r="B54" s="8">
        <v>202</v>
      </c>
      <c r="C54" s="8">
        <v>17</v>
      </c>
      <c r="D54" s="8" t="s">
        <v>78</v>
      </c>
      <c r="E54" s="8" t="s">
        <v>83</v>
      </c>
      <c r="F54" s="8" t="s">
        <v>161</v>
      </c>
      <c r="G54" s="8" t="s">
        <v>78</v>
      </c>
      <c r="H54" s="8" t="s">
        <v>177</v>
      </c>
      <c r="I54" s="8" t="s">
        <v>109</v>
      </c>
      <c r="J54" s="8">
        <v>220</v>
      </c>
      <c r="K54" s="8" t="s">
        <v>85</v>
      </c>
      <c r="L54" s="8">
        <v>20</v>
      </c>
      <c r="M54" s="8" t="s">
        <v>137</v>
      </c>
      <c r="N54" s="8" t="s">
        <v>36</v>
      </c>
      <c r="O54" s="8" t="s">
        <v>40</v>
      </c>
      <c r="P54" s="8" t="s">
        <v>41</v>
      </c>
      <c r="Q54" s="8" t="s">
        <v>47</v>
      </c>
      <c r="R54" s="8" t="s">
        <v>49</v>
      </c>
      <c r="S54" s="8" t="s">
        <v>52</v>
      </c>
      <c r="T54" s="8" t="s">
        <v>53</v>
      </c>
      <c r="U54" s="8" t="s">
        <v>58</v>
      </c>
      <c r="V54" s="8" t="s">
        <v>63</v>
      </c>
      <c r="W54" s="8" t="s">
        <v>102</v>
      </c>
      <c r="X54" s="8" t="s">
        <v>105</v>
      </c>
      <c r="Y54" s="8"/>
      <c r="Z54" s="8"/>
    </row>
    <row r="60" spans="1:26" x14ac:dyDescent="0.2">
      <c r="A60" s="2"/>
    </row>
    <row r="61" spans="1:26" x14ac:dyDescent="0.2">
      <c r="A61" s="2"/>
    </row>
    <row r="62" spans="1:26" x14ac:dyDescent="0.2">
      <c r="A62" s="2"/>
    </row>
    <row r="63" spans="1:26" x14ac:dyDescent="0.2">
      <c r="A63" s="2"/>
    </row>
    <row r="64" spans="1:26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</sheetData>
  <mergeCells count="7">
    <mergeCell ref="N1:T1"/>
    <mergeCell ref="U1:X1"/>
    <mergeCell ref="B1:C1"/>
    <mergeCell ref="D1:F1"/>
    <mergeCell ref="G1:H1"/>
    <mergeCell ref="I1:J1"/>
    <mergeCell ref="K1:L1"/>
  </mergeCells>
  <dataValidations count="1">
    <dataValidation showInputMessage="1" showErrorMessage="1" sqref="F3:F54 H3:H54"/>
  </dataValidations>
  <pageMargins left="0.7" right="0.7" top="0.75" bottom="0.75" header="0.3" footer="0.3"/>
  <pageSetup paperSize="8" scale="45" fitToHeight="0" orientation="landscape" horizontalDpi="300" verticalDpi="300" r:id="rId1"/>
  <headerFooter>
    <oddHeader>&amp;L&amp;18עדכון 15.9.19&amp;R&amp;22רשימת דלתות - קומה 1+</oddHead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>
          <x14:formula1>
            <xm:f>#REF!</xm:f>
          </x14:formula1>
          <xm:sqref>G24 E31 D3:D52</xm:sqref>
        </x14:dataValidation>
        <x14:dataValidation type="list" showInputMessage="1" showErrorMessage="1">
          <x14:formula1>
            <xm:f>#REF!</xm:f>
          </x14:formula1>
          <xm:sqref>E3:E30 E32:E42 E45:E51</xm:sqref>
        </x14:dataValidation>
        <x14:dataValidation type="list" showInputMessage="1" showErrorMessage="1">
          <x14:formula1>
            <xm:f>#REF!</xm:f>
          </x14:formula1>
          <xm:sqref>K3:K42</xm:sqref>
        </x14:dataValidation>
        <x14:dataValidation type="list" showInputMessage="1" showErrorMessage="1">
          <x14:formula1>
            <xm:f>#REF!</xm:f>
          </x14:formula1>
          <xm:sqref>AA21 M45:M51 M3:M24 AA27 M26:M31 M33:M43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-1</vt:lpstr>
      <vt:lpstr>00</vt:lpstr>
      <vt:lpstr>01-02</vt:lpstr>
      <vt:lpstr>'00'!WPrint_Area_W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</dc:creator>
  <cp:lastModifiedBy>Owner</cp:lastModifiedBy>
  <cp:lastPrinted>2019-12-10T07:46:36Z</cp:lastPrinted>
  <dcterms:created xsi:type="dcterms:W3CDTF">2019-09-16T06:15:36Z</dcterms:created>
  <dcterms:modified xsi:type="dcterms:W3CDTF">2019-12-10T07:47:36Z</dcterms:modified>
</cp:coreProperties>
</file>