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cquisition\מכרזים\2025\חירום וביטחון\מכרז 17.2025- מצלמות\מסמכי מכרז עדכון יוני 2026\"/>
    </mc:Choice>
  </mc:AlternateContent>
  <xr:revisionPtr revIDLastSave="0" documentId="13_ncr:1_{C95AB57B-8C55-406B-822A-A600162ECAF5}" xr6:coauthVersionLast="47" xr6:coauthVersionMax="47" xr10:uidLastSave="{00000000-0000-0000-0000-000000000000}"/>
  <bookViews>
    <workbookView xWindow="-120" yWindow="-120" windowWidth="57840" windowHeight="15720" tabRatio="587" xr2:uid="{00000000-000D-0000-FFFF-FFFF00000000}"/>
  </bookViews>
  <sheets>
    <sheet name="כתב כמויות" sheetId="12" r:id="rId1"/>
    <sheet name="סיכום פרקים" sheetId="14" r:id="rId2"/>
  </sheets>
  <definedNames>
    <definedName name="_Toc214356697" localSheetId="0">'כתב כמויות'!$A$216</definedName>
    <definedName name="_Toc214356699" localSheetId="0">'כתב כמויות'!$A$218</definedName>
    <definedName name="_Toc214356700" localSheetId="0">'כתב כמויות'!$A$219</definedName>
    <definedName name="_Toc214356701" localSheetId="0">'כתב כמויות'!$A$220</definedName>
    <definedName name="_Toc214356702" localSheetId="0">'כתב כמויות'!$A$221</definedName>
    <definedName name="_Toc62658227" localSheetId="0">'כתב כמויות'!$C$193</definedName>
    <definedName name="_xlnm.Print_Area" localSheetId="0">'כתב כמויות'!$A$1:$Z$272</definedName>
    <definedName name="_xlnm.Print_Area" localSheetId="1">'סיכום פרקים'!$A$1:$D$27</definedName>
    <definedName name="_xlnm.Print_Titles" localSheetId="0">'כתב כמויות'!$4:$6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10" i="12" l="1"/>
  <c r="V204" i="12"/>
  <c r="U204" i="12"/>
  <c r="T204" i="12"/>
  <c r="S204" i="12"/>
  <c r="R204" i="12"/>
  <c r="Q204" i="12"/>
  <c r="P204" i="12"/>
  <c r="M204" i="12"/>
  <c r="O204" i="12" s="1"/>
  <c r="V269" i="12" l="1"/>
  <c r="P68" i="12"/>
  <c r="V67" i="12"/>
  <c r="C25" i="14"/>
  <c r="C23" i="14"/>
  <c r="C21" i="14"/>
  <c r="C20" i="14"/>
  <c r="C19" i="14"/>
  <c r="C18" i="14"/>
  <c r="C17" i="14"/>
  <c r="C15" i="14"/>
  <c r="C14" i="14"/>
  <c r="C13" i="14"/>
  <c r="C12" i="14"/>
  <c r="C11" i="14"/>
  <c r="C10" i="14"/>
  <c r="C9" i="14"/>
  <c r="C8" i="14"/>
  <c r="C7" i="14"/>
  <c r="B3" i="14"/>
  <c r="M269" i="12"/>
  <c r="O269" i="12" s="1"/>
  <c r="M270" i="12"/>
  <c r="O270" i="12" s="1"/>
  <c r="M268" i="12"/>
  <c r="O268" i="12" s="1"/>
  <c r="M267" i="12"/>
  <c r="O267" i="12" s="1"/>
  <c r="M266" i="12"/>
  <c r="O266" i="12" s="1"/>
  <c r="M265" i="12"/>
  <c r="O265" i="12" s="1"/>
  <c r="M262" i="12"/>
  <c r="O262" i="12" s="1"/>
  <c r="M261" i="12"/>
  <c r="O261" i="12" s="1"/>
  <c r="M260" i="12"/>
  <c r="O260" i="12" s="1"/>
  <c r="M259" i="12"/>
  <c r="O259" i="12" s="1"/>
  <c r="M256" i="12"/>
  <c r="O256" i="12" s="1"/>
  <c r="M255" i="12"/>
  <c r="O255" i="12" s="1"/>
  <c r="M254" i="12"/>
  <c r="O254" i="12" s="1"/>
  <c r="M252" i="12"/>
  <c r="O252" i="12" s="1"/>
  <c r="M251" i="12"/>
  <c r="O251" i="12" s="1"/>
  <c r="M249" i="12"/>
  <c r="O249" i="12" s="1"/>
  <c r="M248" i="12"/>
  <c r="O248" i="12" s="1"/>
  <c r="M237" i="12"/>
  <c r="O237" i="12" s="1"/>
  <c r="M235" i="12"/>
  <c r="O235" i="12" s="1"/>
  <c r="M234" i="12"/>
  <c r="O234" i="12" s="1"/>
  <c r="M233" i="12"/>
  <c r="O233" i="12" s="1"/>
  <c r="M232" i="12"/>
  <c r="O232" i="12" s="1"/>
  <c r="M231" i="12"/>
  <c r="O231" i="12" s="1"/>
  <c r="M230" i="12"/>
  <c r="O230" i="12" s="1"/>
  <c r="M229" i="12"/>
  <c r="O229" i="12" s="1"/>
  <c r="M226" i="12"/>
  <c r="O226" i="12" s="1"/>
  <c r="M225" i="12"/>
  <c r="O225" i="12" s="1"/>
  <c r="M224" i="12"/>
  <c r="O224" i="12" s="1"/>
  <c r="M223" i="12"/>
  <c r="O223" i="12" s="1"/>
  <c r="M222" i="12"/>
  <c r="O222" i="12" s="1"/>
  <c r="M221" i="12"/>
  <c r="O221" i="12" s="1"/>
  <c r="M220" i="12"/>
  <c r="O220" i="12" s="1"/>
  <c r="M216" i="12"/>
  <c r="O216" i="12" s="1"/>
  <c r="M215" i="12"/>
  <c r="O215" i="12" s="1"/>
  <c r="M214" i="12"/>
  <c r="O214" i="12" s="1"/>
  <c r="M213" i="12"/>
  <c r="O213" i="12" s="1"/>
  <c r="M212" i="12"/>
  <c r="O212" i="12" s="1"/>
  <c r="M211" i="12"/>
  <c r="O211" i="12" s="1"/>
  <c r="M209" i="12"/>
  <c r="O209" i="12" s="1"/>
  <c r="M208" i="12"/>
  <c r="O208" i="12" s="1"/>
  <c r="M205" i="12"/>
  <c r="O205" i="12" s="1"/>
  <c r="M202" i="12"/>
  <c r="O202" i="12" s="1"/>
  <c r="M201" i="12"/>
  <c r="O201" i="12" s="1"/>
  <c r="M200" i="12"/>
  <c r="O200" i="12" s="1"/>
  <c r="M199" i="12"/>
  <c r="O199" i="12" s="1"/>
  <c r="M198" i="12"/>
  <c r="O198" i="12" s="1"/>
  <c r="M197" i="12"/>
  <c r="O197" i="12" s="1"/>
  <c r="M196" i="12"/>
  <c r="O196" i="12" s="1"/>
  <c r="M195" i="12"/>
  <c r="O195" i="12" s="1"/>
  <c r="M194" i="12"/>
  <c r="O194" i="12" s="1"/>
  <c r="M193" i="12"/>
  <c r="O193" i="12" s="1"/>
  <c r="M192" i="12"/>
  <c r="O192" i="12" s="1"/>
  <c r="M190" i="12"/>
  <c r="O190" i="12" s="1"/>
  <c r="M189" i="12"/>
  <c r="O189" i="12" s="1"/>
  <c r="M188" i="12"/>
  <c r="O188" i="12" s="1"/>
  <c r="M187" i="12"/>
  <c r="O187" i="12" s="1"/>
  <c r="M186" i="12"/>
  <c r="O186" i="12" s="1"/>
  <c r="M185" i="12"/>
  <c r="O185" i="12" s="1"/>
  <c r="M180" i="12"/>
  <c r="O180" i="12" s="1"/>
  <c r="M179" i="12"/>
  <c r="O179" i="12" s="1"/>
  <c r="M178" i="12"/>
  <c r="O178" i="12" s="1"/>
  <c r="M177" i="12"/>
  <c r="O177" i="12" s="1"/>
  <c r="M176" i="12"/>
  <c r="O176" i="12" s="1"/>
  <c r="M175" i="12"/>
  <c r="O175" i="12" s="1"/>
  <c r="M174" i="12"/>
  <c r="O174" i="12" s="1"/>
  <c r="M173" i="12"/>
  <c r="O173" i="12" s="1"/>
  <c r="M172" i="12"/>
  <c r="O172" i="12" s="1"/>
  <c r="M171" i="12"/>
  <c r="O171" i="12" s="1"/>
  <c r="M170" i="12"/>
  <c r="O170" i="12" s="1"/>
  <c r="M169" i="12"/>
  <c r="O169" i="12" s="1"/>
  <c r="M166" i="12"/>
  <c r="O166" i="12" s="1"/>
  <c r="M165" i="12"/>
  <c r="O165" i="12" s="1"/>
  <c r="M164" i="12"/>
  <c r="O164" i="12" s="1"/>
  <c r="M163" i="12"/>
  <c r="O163" i="12" s="1"/>
  <c r="M160" i="12"/>
  <c r="O160" i="12" s="1"/>
  <c r="M159" i="12"/>
  <c r="O159" i="12" s="1"/>
  <c r="M157" i="12"/>
  <c r="O157" i="12" s="1"/>
  <c r="M154" i="12"/>
  <c r="O154" i="12" s="1"/>
  <c r="M153" i="12"/>
  <c r="O153" i="12" s="1"/>
  <c r="M150" i="12"/>
  <c r="O150" i="12" s="1"/>
  <c r="M147" i="12"/>
  <c r="O147" i="12" s="1"/>
  <c r="M143" i="12"/>
  <c r="O143" i="12" s="1"/>
  <c r="M142" i="12"/>
  <c r="O142" i="12" s="1"/>
  <c r="M141" i="12"/>
  <c r="O141" i="12" s="1"/>
  <c r="M138" i="12"/>
  <c r="O138" i="12" s="1"/>
  <c r="M137" i="12"/>
  <c r="O137" i="12" s="1"/>
  <c r="M136" i="12"/>
  <c r="O136" i="12" s="1"/>
  <c r="M135" i="12"/>
  <c r="O135" i="12" s="1"/>
  <c r="M134" i="12"/>
  <c r="O134" i="12" s="1"/>
  <c r="M133" i="12"/>
  <c r="O133" i="12" s="1"/>
  <c r="M132" i="12"/>
  <c r="O132" i="12" s="1"/>
  <c r="M131" i="12"/>
  <c r="O131" i="12" s="1"/>
  <c r="M130" i="12"/>
  <c r="O130" i="12" s="1"/>
  <c r="M127" i="12"/>
  <c r="O127" i="12" s="1"/>
  <c r="M126" i="12"/>
  <c r="O126" i="12" s="1"/>
  <c r="M125" i="12"/>
  <c r="O125" i="12" s="1"/>
  <c r="M124" i="12"/>
  <c r="O124" i="12" s="1"/>
  <c r="M123" i="12"/>
  <c r="O123" i="12" s="1"/>
  <c r="M122" i="12"/>
  <c r="O122" i="12" s="1"/>
  <c r="M121" i="12"/>
  <c r="O121" i="12" s="1"/>
  <c r="M118" i="12"/>
  <c r="O118" i="12" s="1"/>
  <c r="M117" i="12"/>
  <c r="O117" i="12" s="1"/>
  <c r="M114" i="12"/>
  <c r="O114" i="12" s="1"/>
  <c r="M113" i="12"/>
  <c r="O113" i="12" s="1"/>
  <c r="M112" i="12"/>
  <c r="O112" i="12" s="1"/>
  <c r="M110" i="12"/>
  <c r="O110" i="12" s="1"/>
  <c r="M109" i="12"/>
  <c r="O109" i="12" s="1"/>
  <c r="M108" i="12"/>
  <c r="O108" i="12" s="1"/>
  <c r="M107" i="12"/>
  <c r="O107" i="12" s="1"/>
  <c r="M106" i="12"/>
  <c r="O106" i="12" s="1"/>
  <c r="M105" i="12"/>
  <c r="O105" i="12" s="1"/>
  <c r="M104" i="12"/>
  <c r="O104" i="12" s="1"/>
  <c r="M102" i="12"/>
  <c r="O102" i="12" s="1"/>
  <c r="M99" i="12"/>
  <c r="O99" i="12" s="1"/>
  <c r="M98" i="12"/>
  <c r="O98" i="12" s="1"/>
  <c r="M97" i="12"/>
  <c r="O97" i="12" s="1"/>
  <c r="M96" i="12"/>
  <c r="O96" i="12" s="1"/>
  <c r="M95" i="12"/>
  <c r="O95" i="12" s="1"/>
  <c r="M94" i="12"/>
  <c r="O94" i="12" s="1"/>
  <c r="M93" i="12"/>
  <c r="O93" i="12" s="1"/>
  <c r="M92" i="12"/>
  <c r="O92" i="12" s="1"/>
  <c r="M91" i="12"/>
  <c r="O91" i="12" s="1"/>
  <c r="M90" i="12"/>
  <c r="O90" i="12" s="1"/>
  <c r="M89" i="12"/>
  <c r="O89" i="12" s="1"/>
  <c r="M88" i="12"/>
  <c r="O88" i="12" s="1"/>
  <c r="M87" i="12"/>
  <c r="O87" i="12" s="1"/>
  <c r="M86" i="12"/>
  <c r="O86" i="12" s="1"/>
  <c r="M85" i="12"/>
  <c r="O85" i="12" s="1"/>
  <c r="M84" i="12"/>
  <c r="O84" i="12" s="1"/>
  <c r="M83" i="12"/>
  <c r="O83" i="12" s="1"/>
  <c r="M82" i="12"/>
  <c r="O82" i="12" s="1"/>
  <c r="M81" i="12"/>
  <c r="O81" i="12" s="1"/>
  <c r="M80" i="12"/>
  <c r="O80" i="12" s="1"/>
  <c r="M79" i="12"/>
  <c r="O79" i="12" s="1"/>
  <c r="M78" i="12"/>
  <c r="O78" i="12" s="1"/>
  <c r="M77" i="12"/>
  <c r="O77" i="12" s="1"/>
  <c r="M75" i="12"/>
  <c r="O75" i="12" s="1"/>
  <c r="M74" i="12"/>
  <c r="O74" i="12" s="1"/>
  <c r="M73" i="12"/>
  <c r="O73" i="12" s="1"/>
  <c r="M72" i="12"/>
  <c r="O72" i="12" s="1"/>
  <c r="M68" i="12"/>
  <c r="O68" i="12" s="1"/>
  <c r="M67" i="12"/>
  <c r="O67" i="12" s="1"/>
  <c r="M66" i="12"/>
  <c r="O66" i="12" s="1"/>
  <c r="M65" i="12"/>
  <c r="O65" i="12" s="1"/>
  <c r="M64" i="12"/>
  <c r="O64" i="12" s="1"/>
  <c r="M63" i="12"/>
  <c r="O63" i="12" s="1"/>
  <c r="M62" i="12"/>
  <c r="O62" i="12" s="1"/>
  <c r="M61" i="12"/>
  <c r="O61" i="12" s="1"/>
  <c r="M60" i="12"/>
  <c r="O60" i="12" s="1"/>
  <c r="M59" i="12"/>
  <c r="O59" i="12" s="1"/>
  <c r="M58" i="12"/>
  <c r="O58" i="12" s="1"/>
  <c r="M57" i="12"/>
  <c r="O57" i="12" s="1"/>
  <c r="M56" i="12"/>
  <c r="O56" i="12" s="1"/>
  <c r="M55" i="12"/>
  <c r="O55" i="12" s="1"/>
  <c r="M54" i="12"/>
  <c r="O54" i="12" s="1"/>
  <c r="M53" i="12"/>
  <c r="O53" i="12" s="1"/>
  <c r="M52" i="12"/>
  <c r="O52" i="12" s="1"/>
  <c r="M51" i="12"/>
  <c r="O51" i="12" s="1"/>
  <c r="M48" i="12"/>
  <c r="O48" i="12" s="1"/>
  <c r="M47" i="12"/>
  <c r="O47" i="12" s="1"/>
  <c r="M46" i="12"/>
  <c r="O46" i="12" s="1"/>
  <c r="M45" i="12"/>
  <c r="O45" i="12" s="1"/>
  <c r="M44" i="12"/>
  <c r="O44" i="12" s="1"/>
  <c r="M43" i="12"/>
  <c r="O43" i="12" s="1"/>
  <c r="M40" i="12"/>
  <c r="O40" i="12" s="1"/>
  <c r="M39" i="12"/>
  <c r="O39" i="12" s="1"/>
  <c r="M38" i="12"/>
  <c r="O38" i="12" s="1"/>
  <c r="M37" i="12"/>
  <c r="O37" i="12" s="1"/>
  <c r="M36" i="12"/>
  <c r="O36" i="12" s="1"/>
  <c r="M35" i="12"/>
  <c r="O35" i="12" s="1"/>
  <c r="M34" i="12"/>
  <c r="O34" i="12" s="1"/>
  <c r="M33" i="12"/>
  <c r="O33" i="12" s="1"/>
  <c r="M31" i="12"/>
  <c r="O31" i="12" s="1"/>
  <c r="M30" i="12"/>
  <c r="O30" i="12" s="1"/>
  <c r="M29" i="12"/>
  <c r="O29" i="12" s="1"/>
  <c r="M28" i="12"/>
  <c r="O28" i="12" s="1"/>
  <c r="M27" i="12"/>
  <c r="O27" i="12" s="1"/>
  <c r="M26" i="12"/>
  <c r="O26" i="12" s="1"/>
  <c r="M25" i="12"/>
  <c r="O25" i="12" s="1"/>
  <c r="M23" i="12"/>
  <c r="O23" i="12" s="1"/>
  <c r="M22" i="12"/>
  <c r="O22" i="12" s="1"/>
  <c r="M20" i="12"/>
  <c r="O20" i="12" s="1"/>
  <c r="M19" i="12"/>
  <c r="O19" i="12" s="1"/>
  <c r="M18" i="12"/>
  <c r="O18" i="12" s="1"/>
  <c r="M17" i="12"/>
  <c r="O17" i="12" s="1"/>
  <c r="M16" i="12"/>
  <c r="O16" i="12" s="1"/>
  <c r="M15" i="12"/>
  <c r="O15" i="12" s="1"/>
  <c r="M14" i="12"/>
  <c r="O14" i="12" s="1"/>
  <c r="M13" i="12"/>
  <c r="O13" i="12" s="1"/>
  <c r="M11" i="12"/>
  <c r="O11" i="12" s="1"/>
  <c r="K69" i="12"/>
  <c r="M69" i="12" s="1"/>
  <c r="O69" i="12" s="1"/>
  <c r="L12" i="12"/>
  <c r="V99" i="12"/>
  <c r="U99" i="12"/>
  <c r="V9" i="12"/>
  <c r="U98" i="12"/>
  <c r="R199" i="12"/>
  <c r="O49" i="12" l="1"/>
  <c r="R269" i="12"/>
  <c r="S269" i="12"/>
  <c r="T269" i="12"/>
  <c r="P269" i="12"/>
  <c r="Q269" i="12"/>
  <c r="U269" i="12"/>
  <c r="S67" i="12"/>
  <c r="T68" i="12"/>
  <c r="U68" i="12"/>
  <c r="Q68" i="12"/>
  <c r="R68" i="12"/>
  <c r="S68" i="12"/>
  <c r="V68" i="12"/>
  <c r="V98" i="12"/>
  <c r="U199" i="12"/>
  <c r="V199" i="12"/>
  <c r="P67" i="12"/>
  <c r="Q67" i="12"/>
  <c r="R67" i="12"/>
  <c r="T67" i="12"/>
  <c r="U67" i="12"/>
  <c r="T98" i="12"/>
  <c r="T199" i="12"/>
  <c r="Q199" i="12"/>
  <c r="P98" i="12"/>
  <c r="Q98" i="12"/>
  <c r="R98" i="12"/>
  <c r="S98" i="12"/>
  <c r="P199" i="12"/>
  <c r="S199" i="12"/>
  <c r="Q234" i="12"/>
  <c r="Q146" i="12"/>
  <c r="V12" i="12"/>
  <c r="Q9" i="12"/>
  <c r="R9" i="12"/>
  <c r="S9" i="12"/>
  <c r="T9" i="12"/>
  <c r="P9" i="12"/>
  <c r="M184" i="12"/>
  <c r="O184" i="12" s="1"/>
  <c r="J246" i="12"/>
  <c r="M246" i="12" s="1"/>
  <c r="O246" i="12" s="1"/>
  <c r="J245" i="12"/>
  <c r="M245" i="12" s="1"/>
  <c r="O245" i="12" s="1"/>
  <c r="J244" i="12"/>
  <c r="M244" i="12" s="1"/>
  <c r="O244" i="12" s="1"/>
  <c r="J243" i="12"/>
  <c r="M243" i="12" s="1"/>
  <c r="O243" i="12" s="1"/>
  <c r="J241" i="12"/>
  <c r="M241" i="12" s="1"/>
  <c r="O241" i="12" s="1"/>
  <c r="J240" i="12"/>
  <c r="M240" i="12" s="1"/>
  <c r="O240" i="12" s="1"/>
  <c r="J239" i="12"/>
  <c r="M239" i="12" s="1"/>
  <c r="O239" i="12" s="1"/>
  <c r="J236" i="12"/>
  <c r="M236" i="12" s="1"/>
  <c r="O236" i="12" s="1"/>
  <c r="J228" i="12"/>
  <c r="M228" i="12" s="1"/>
  <c r="O228" i="12" s="1"/>
  <c r="J227" i="12"/>
  <c r="M227" i="12" s="1"/>
  <c r="O227" i="12" s="1"/>
  <c r="M210" i="12"/>
  <c r="M183" i="12"/>
  <c r="O183" i="12" s="1"/>
  <c r="M158" i="12"/>
  <c r="O158" i="12" s="1"/>
  <c r="M146" i="12"/>
  <c r="O146" i="12" s="1"/>
  <c r="M111" i="12"/>
  <c r="O111" i="12" s="1"/>
  <c r="M24" i="12"/>
  <c r="O24" i="12" s="1"/>
  <c r="M21" i="12"/>
  <c r="O21" i="12" s="1"/>
  <c r="M32" i="12"/>
  <c r="O32" i="12" s="1"/>
  <c r="M76" i="12"/>
  <c r="O76" i="12" s="1"/>
  <c r="V20" i="12" l="1"/>
  <c r="U20" i="12"/>
  <c r="V36" i="12"/>
  <c r="U36" i="12"/>
  <c r="V55" i="12"/>
  <c r="U55" i="12"/>
  <c r="U75" i="12"/>
  <c r="V75" i="12"/>
  <c r="V91" i="12"/>
  <c r="U91" i="12"/>
  <c r="V103" i="12"/>
  <c r="U103" i="12"/>
  <c r="U127" i="12"/>
  <c r="V127" i="12"/>
  <c r="U147" i="12"/>
  <c r="V147" i="12"/>
  <c r="V171" i="12"/>
  <c r="U171" i="12"/>
  <c r="V187" i="12"/>
  <c r="U187" i="12"/>
  <c r="V205" i="12"/>
  <c r="U205" i="12"/>
  <c r="U223" i="12"/>
  <c r="V223" i="12"/>
  <c r="U240" i="12"/>
  <c r="V240" i="12"/>
  <c r="U261" i="12"/>
  <c r="V261" i="12"/>
  <c r="V172" i="12"/>
  <c r="U172" i="12"/>
  <c r="V189" i="12"/>
  <c r="U189" i="12"/>
  <c r="U225" i="12"/>
  <c r="V225" i="12"/>
  <c r="U243" i="12"/>
  <c r="V243" i="12"/>
  <c r="U265" i="12"/>
  <c r="V265" i="12"/>
  <c r="V77" i="12"/>
  <c r="U77" i="12"/>
  <c r="U150" i="12"/>
  <c r="U151" i="12" s="1"/>
  <c r="V150" i="12"/>
  <c r="V151" i="12" s="1"/>
  <c r="V38" i="12"/>
  <c r="U38" i="12"/>
  <c r="V190" i="12"/>
  <c r="U190" i="12"/>
  <c r="U267" i="12"/>
  <c r="V267" i="12"/>
  <c r="V132" i="12"/>
  <c r="U132" i="12"/>
  <c r="V61" i="12"/>
  <c r="U61" i="12"/>
  <c r="V81" i="12"/>
  <c r="U81" i="12"/>
  <c r="V97" i="12"/>
  <c r="U97" i="12"/>
  <c r="V113" i="12"/>
  <c r="U113" i="12"/>
  <c r="U133" i="12"/>
  <c r="V133" i="12"/>
  <c r="U157" i="12"/>
  <c r="V157" i="12"/>
  <c r="U177" i="12"/>
  <c r="V177" i="12"/>
  <c r="U193" i="12"/>
  <c r="V193" i="12"/>
  <c r="V211" i="12"/>
  <c r="U211" i="12"/>
  <c r="U229" i="12"/>
  <c r="V229" i="12"/>
  <c r="V248" i="12"/>
  <c r="U248" i="12"/>
  <c r="V270" i="12"/>
  <c r="U270" i="12"/>
  <c r="V188" i="12"/>
  <c r="U188" i="12"/>
  <c r="V130" i="12"/>
  <c r="U130" i="12"/>
  <c r="V209" i="12"/>
  <c r="U209" i="12"/>
  <c r="U210" i="12"/>
  <c r="V210" i="12"/>
  <c r="U62" i="12"/>
  <c r="V62" i="12"/>
  <c r="U158" i="12"/>
  <c r="V158" i="12"/>
  <c r="V212" i="12"/>
  <c r="U212" i="12"/>
  <c r="V230" i="12"/>
  <c r="U230" i="12"/>
  <c r="U249" i="12"/>
  <c r="V249" i="12"/>
  <c r="U224" i="12"/>
  <c r="V224" i="12"/>
  <c r="V244" i="12"/>
  <c r="U244" i="12"/>
  <c r="U245" i="12"/>
  <c r="V245" i="12"/>
  <c r="U192" i="12"/>
  <c r="V192" i="12"/>
  <c r="U26" i="12"/>
  <c r="V26" i="12"/>
  <c r="U44" i="12"/>
  <c r="V44" i="12"/>
  <c r="V45" i="12"/>
  <c r="U45" i="12"/>
  <c r="V104" i="12"/>
  <c r="U104" i="12"/>
  <c r="U135" i="12"/>
  <c r="V135" i="12"/>
  <c r="U159" i="12"/>
  <c r="V159" i="12"/>
  <c r="V179" i="12"/>
  <c r="U179" i="12"/>
  <c r="U195" i="12"/>
  <c r="V195" i="12"/>
  <c r="U213" i="12"/>
  <c r="V213" i="12"/>
  <c r="U231" i="12"/>
  <c r="V231" i="12"/>
  <c r="V56" i="12"/>
  <c r="U56" i="12"/>
  <c r="V109" i="12"/>
  <c r="U109" i="12"/>
  <c r="U175" i="12"/>
  <c r="V175" i="12"/>
  <c r="V228" i="12"/>
  <c r="U228" i="12"/>
  <c r="V102" i="12"/>
  <c r="U102" i="12"/>
  <c r="V13" i="12"/>
  <c r="U13" i="12"/>
  <c r="V29" i="12"/>
  <c r="U29" i="12"/>
  <c r="U46" i="12"/>
  <c r="V46" i="12"/>
  <c r="V64" i="12"/>
  <c r="U64" i="12"/>
  <c r="U84" i="12"/>
  <c r="V84" i="12"/>
  <c r="U105" i="12"/>
  <c r="V105" i="12"/>
  <c r="V118" i="12"/>
  <c r="U118" i="12"/>
  <c r="V136" i="12"/>
  <c r="U136" i="12"/>
  <c r="V160" i="12"/>
  <c r="U160" i="12"/>
  <c r="V180" i="12"/>
  <c r="U180" i="12"/>
  <c r="V196" i="12"/>
  <c r="U196" i="12"/>
  <c r="U214" i="12"/>
  <c r="V214" i="12"/>
  <c r="U232" i="12"/>
  <c r="V232" i="12"/>
  <c r="V76" i="12"/>
  <c r="U76" i="12"/>
  <c r="V57" i="12"/>
  <c r="U57" i="12"/>
  <c r="V154" i="12"/>
  <c r="U154" i="12"/>
  <c r="U82" i="12"/>
  <c r="V82" i="12"/>
  <c r="U28" i="12"/>
  <c r="V28" i="12"/>
  <c r="V30" i="12"/>
  <c r="U30" i="12"/>
  <c r="V85" i="12"/>
  <c r="U85" i="12"/>
  <c r="U106" i="12"/>
  <c r="V106" i="12"/>
  <c r="V137" i="12"/>
  <c r="U137" i="12"/>
  <c r="V163" i="12"/>
  <c r="U163" i="12"/>
  <c r="V197" i="12"/>
  <c r="U197" i="12"/>
  <c r="U215" i="12"/>
  <c r="V215" i="12"/>
  <c r="V233" i="12"/>
  <c r="U233" i="12"/>
  <c r="U254" i="12"/>
  <c r="V254" i="12"/>
  <c r="V22" i="12"/>
  <c r="U22" i="12"/>
  <c r="V174" i="12"/>
  <c r="U174" i="12"/>
  <c r="U131" i="12"/>
  <c r="V131" i="12"/>
  <c r="V96" i="12"/>
  <c r="U96" i="12"/>
  <c r="V92" i="12"/>
  <c r="U92" i="12"/>
  <c r="V93" i="12"/>
  <c r="U93" i="12"/>
  <c r="V208" i="12"/>
  <c r="U208" i="12"/>
  <c r="V59" i="12"/>
  <c r="U59" i="12"/>
  <c r="V191" i="12"/>
  <c r="U191" i="12"/>
  <c r="U268" i="12"/>
  <c r="V268" i="12"/>
  <c r="U114" i="12"/>
  <c r="V114" i="12"/>
  <c r="U15" i="12"/>
  <c r="V15" i="12"/>
  <c r="U234" i="12"/>
  <c r="V234" i="12"/>
  <c r="U16" i="12"/>
  <c r="V16" i="12"/>
  <c r="U32" i="12"/>
  <c r="V32" i="12"/>
  <c r="U51" i="12"/>
  <c r="V51" i="12"/>
  <c r="U69" i="12"/>
  <c r="V69" i="12"/>
  <c r="V87" i="12"/>
  <c r="U87" i="12"/>
  <c r="U108" i="12"/>
  <c r="V108" i="12"/>
  <c r="V141" i="12"/>
  <c r="U141" i="12"/>
  <c r="V165" i="12"/>
  <c r="U165" i="12"/>
  <c r="V183" i="12"/>
  <c r="U183" i="12"/>
  <c r="V200" i="12"/>
  <c r="U200" i="12"/>
  <c r="U216" i="12"/>
  <c r="V216" i="12"/>
  <c r="U235" i="12"/>
  <c r="V235" i="12"/>
  <c r="V256" i="12"/>
  <c r="U256" i="12"/>
  <c r="V37" i="12"/>
  <c r="U37" i="12"/>
  <c r="U262" i="12"/>
  <c r="V262" i="12"/>
  <c r="V173" i="12"/>
  <c r="U173" i="12"/>
  <c r="U39" i="12"/>
  <c r="V39" i="12"/>
  <c r="V58" i="12"/>
  <c r="U58" i="12"/>
  <c r="V78" i="12"/>
  <c r="U78" i="12"/>
  <c r="V110" i="12"/>
  <c r="U110" i="12"/>
  <c r="U266" i="12"/>
  <c r="V266" i="12"/>
  <c r="U79" i="12"/>
  <c r="V79" i="12"/>
  <c r="V60" i="12"/>
  <c r="U60" i="12"/>
  <c r="V80" i="12"/>
  <c r="U80" i="12"/>
  <c r="V112" i="12"/>
  <c r="U112" i="12"/>
  <c r="U246" i="12"/>
  <c r="V246" i="12"/>
  <c r="V43" i="12"/>
  <c r="U43" i="12"/>
  <c r="V27" i="12"/>
  <c r="U27" i="12"/>
  <c r="U178" i="12"/>
  <c r="V178" i="12"/>
  <c r="V83" i="12"/>
  <c r="U83" i="12"/>
  <c r="U47" i="12"/>
  <c r="V47" i="12"/>
  <c r="U31" i="12"/>
  <c r="V31" i="12"/>
  <c r="U66" i="12"/>
  <c r="V66" i="12"/>
  <c r="V107" i="12"/>
  <c r="U107" i="12"/>
  <c r="V164" i="12"/>
  <c r="U164" i="12"/>
  <c r="U198" i="12"/>
  <c r="V198" i="12"/>
  <c r="V17" i="12"/>
  <c r="U17" i="12"/>
  <c r="V33" i="12"/>
  <c r="U33" i="12"/>
  <c r="V52" i="12"/>
  <c r="U52" i="12"/>
  <c r="V72" i="12"/>
  <c r="U72" i="12"/>
  <c r="V88" i="12"/>
  <c r="U88" i="12"/>
  <c r="V142" i="12"/>
  <c r="U142" i="12"/>
  <c r="V166" i="12"/>
  <c r="U166" i="12"/>
  <c r="V184" i="12"/>
  <c r="U184" i="12"/>
  <c r="V201" i="12"/>
  <c r="U201" i="12"/>
  <c r="U220" i="12"/>
  <c r="V220" i="12"/>
  <c r="U236" i="12"/>
  <c r="V236" i="12"/>
  <c r="V21" i="12"/>
  <c r="U21" i="12"/>
  <c r="U241" i="12"/>
  <c r="V241" i="12"/>
  <c r="U153" i="12"/>
  <c r="V153" i="12"/>
  <c r="V155" i="12" s="1"/>
  <c r="V23" i="12"/>
  <c r="U23" i="12"/>
  <c r="V94" i="12"/>
  <c r="U94" i="12"/>
  <c r="V95" i="12"/>
  <c r="U95" i="12"/>
  <c r="U111" i="12"/>
  <c r="V111" i="12"/>
  <c r="V25" i="12"/>
  <c r="U25" i="12"/>
  <c r="V11" i="12"/>
  <c r="U11" i="12"/>
  <c r="U194" i="12"/>
  <c r="V194" i="12"/>
  <c r="V63" i="12"/>
  <c r="U63" i="12"/>
  <c r="V65" i="12"/>
  <c r="U65" i="12"/>
  <c r="U48" i="12"/>
  <c r="V48" i="12"/>
  <c r="U18" i="12"/>
  <c r="V18" i="12"/>
  <c r="V34" i="12"/>
  <c r="U34" i="12"/>
  <c r="U53" i="12"/>
  <c r="V53" i="12"/>
  <c r="U73" i="12"/>
  <c r="V73" i="12"/>
  <c r="U89" i="12"/>
  <c r="V89" i="12"/>
  <c r="V143" i="12"/>
  <c r="U143" i="12"/>
  <c r="U169" i="12"/>
  <c r="V169" i="12"/>
  <c r="V185" i="12"/>
  <c r="U185" i="12"/>
  <c r="V202" i="12"/>
  <c r="U202" i="12"/>
  <c r="U221" i="12"/>
  <c r="V221" i="12"/>
  <c r="U237" i="12"/>
  <c r="V237" i="12"/>
  <c r="U259" i="12"/>
  <c r="V259" i="12"/>
  <c r="V226" i="12"/>
  <c r="U226" i="12"/>
  <c r="V40" i="12"/>
  <c r="U40" i="12"/>
  <c r="U227" i="12"/>
  <c r="V227" i="12"/>
  <c r="V176" i="12"/>
  <c r="U176" i="12"/>
  <c r="V134" i="12"/>
  <c r="U134" i="12"/>
  <c r="V14" i="12"/>
  <c r="U14" i="12"/>
  <c r="U86" i="12"/>
  <c r="V86" i="12"/>
  <c r="U255" i="12"/>
  <c r="V255" i="12"/>
  <c r="V19" i="12"/>
  <c r="U19" i="12"/>
  <c r="U35" i="12"/>
  <c r="V35" i="12"/>
  <c r="V54" i="12"/>
  <c r="U54" i="12"/>
  <c r="V74" i="12"/>
  <c r="U74" i="12"/>
  <c r="V90" i="12"/>
  <c r="U90" i="12"/>
  <c r="U126" i="12"/>
  <c r="V126" i="12"/>
  <c r="V146" i="12"/>
  <c r="U146" i="12"/>
  <c r="V170" i="12"/>
  <c r="U170" i="12"/>
  <c r="U186" i="12"/>
  <c r="V186" i="12"/>
  <c r="V203" i="12"/>
  <c r="U203" i="12"/>
  <c r="U222" i="12"/>
  <c r="V222" i="12"/>
  <c r="U239" i="12"/>
  <c r="V239" i="12"/>
  <c r="U260" i="12"/>
  <c r="V260" i="12"/>
  <c r="U12" i="12"/>
  <c r="U24" i="12"/>
  <c r="V24" i="12"/>
  <c r="V117" i="12"/>
  <c r="U117" i="12"/>
  <c r="U252" i="12"/>
  <c r="V252" i="12"/>
  <c r="V251" i="12"/>
  <c r="U251" i="12"/>
  <c r="U138" i="12"/>
  <c r="V138" i="12"/>
  <c r="U121" i="12"/>
  <c r="V121" i="12"/>
  <c r="U122" i="12"/>
  <c r="V122" i="12"/>
  <c r="U123" i="12"/>
  <c r="V123" i="12"/>
  <c r="U124" i="12"/>
  <c r="V124" i="12"/>
  <c r="U125" i="12"/>
  <c r="V125" i="12"/>
  <c r="S222" i="12"/>
  <c r="S95" i="12"/>
  <c r="Q227" i="12"/>
  <c r="T267" i="12"/>
  <c r="Q231" i="12"/>
  <c r="Q232" i="12"/>
  <c r="Q233" i="12"/>
  <c r="S97" i="12"/>
  <c r="Q96" i="12"/>
  <c r="Q235" i="12"/>
  <c r="Q220" i="12"/>
  <c r="Q236" i="12"/>
  <c r="Q221" i="12"/>
  <c r="Q237" i="12"/>
  <c r="R259" i="12"/>
  <c r="R211" i="12"/>
  <c r="R260" i="12"/>
  <c r="Q228" i="12"/>
  <c r="Q229" i="12"/>
  <c r="R212" i="12"/>
  <c r="Q20" i="12"/>
  <c r="P223" i="12"/>
  <c r="R261" i="12"/>
  <c r="Q150" i="12"/>
  <c r="Q151" i="12" s="1"/>
  <c r="S172" i="12"/>
  <c r="Q224" i="12"/>
  <c r="R262" i="12"/>
  <c r="T249" i="12"/>
  <c r="Q153" i="12"/>
  <c r="S173" i="12"/>
  <c r="Q225" i="12"/>
  <c r="Q230" i="12"/>
  <c r="S174" i="12"/>
  <c r="R208" i="12"/>
  <c r="Q226" i="12"/>
  <c r="T240" i="12"/>
  <c r="T252" i="12"/>
  <c r="S103" i="12"/>
  <c r="T137" i="12"/>
  <c r="T248" i="12"/>
  <c r="P267" i="12"/>
  <c r="Q267" i="12"/>
  <c r="R267" i="12"/>
  <c r="S267" i="12"/>
  <c r="T244" i="12"/>
  <c r="T251" i="12"/>
  <c r="T245" i="12"/>
  <c r="T255" i="12"/>
  <c r="S259" i="12"/>
  <c r="S261" i="12"/>
  <c r="T23" i="12"/>
  <c r="S262" i="12"/>
  <c r="T239" i="12"/>
  <c r="S260" i="12"/>
  <c r="M191" i="12"/>
  <c r="O191" i="12" s="1"/>
  <c r="T246" i="12"/>
  <c r="T259" i="12"/>
  <c r="T260" i="12"/>
  <c r="T261" i="12"/>
  <c r="T262" i="12"/>
  <c r="M203" i="12"/>
  <c r="O203" i="12" s="1"/>
  <c r="P259" i="12"/>
  <c r="P260" i="12"/>
  <c r="P261" i="12"/>
  <c r="P262" i="12"/>
  <c r="Q259" i="12"/>
  <c r="Q260" i="12"/>
  <c r="Q261" i="12"/>
  <c r="Q262" i="12"/>
  <c r="T209" i="12"/>
  <c r="T254" i="12"/>
  <c r="T243" i="12"/>
  <c r="T210" i="12"/>
  <c r="T241" i="12"/>
  <c r="P137" i="12"/>
  <c r="Q137" i="12"/>
  <c r="R137" i="12"/>
  <c r="S137" i="12"/>
  <c r="T226" i="12"/>
  <c r="R226" i="12"/>
  <c r="T222" i="12"/>
  <c r="T224" i="12"/>
  <c r="P239" i="12"/>
  <c r="P240" i="12"/>
  <c r="P241" i="12"/>
  <c r="P243" i="12"/>
  <c r="P244" i="12"/>
  <c r="P245" i="12"/>
  <c r="P246" i="12"/>
  <c r="P248" i="12"/>
  <c r="P249" i="12"/>
  <c r="P251" i="12"/>
  <c r="P252" i="12"/>
  <c r="R234" i="12"/>
  <c r="R235" i="12"/>
  <c r="Q239" i="12"/>
  <c r="Q240" i="12"/>
  <c r="Q241" i="12"/>
  <c r="Q243" i="12"/>
  <c r="Q244" i="12"/>
  <c r="Q245" i="12"/>
  <c r="Q246" i="12"/>
  <c r="Q248" i="12"/>
  <c r="Q249" i="12"/>
  <c r="Q251" i="12"/>
  <c r="Q252" i="12"/>
  <c r="T220" i="12"/>
  <c r="Q223" i="12"/>
  <c r="S235" i="12"/>
  <c r="R239" i="12"/>
  <c r="R240" i="12"/>
  <c r="R241" i="12"/>
  <c r="R243" i="12"/>
  <c r="R244" i="12"/>
  <c r="R245" i="12"/>
  <c r="R246" i="12"/>
  <c r="R248" i="12"/>
  <c r="R249" i="12"/>
  <c r="R251" i="12"/>
  <c r="R252" i="12"/>
  <c r="R223" i="12"/>
  <c r="S239" i="12"/>
  <c r="S240" i="12"/>
  <c r="S241" i="12"/>
  <c r="S243" i="12"/>
  <c r="S244" i="12"/>
  <c r="S245" i="12"/>
  <c r="S246" i="12"/>
  <c r="S248" i="12"/>
  <c r="S249" i="12"/>
  <c r="S251" i="12"/>
  <c r="S252" i="12"/>
  <c r="R224" i="12"/>
  <c r="S229" i="12"/>
  <c r="T229" i="12"/>
  <c r="R231" i="12"/>
  <c r="R227" i="12"/>
  <c r="S227" i="12"/>
  <c r="S234" i="12"/>
  <c r="P222" i="12"/>
  <c r="S223" i="12"/>
  <c r="R230" i="12"/>
  <c r="R232" i="12"/>
  <c r="T234" i="12"/>
  <c r="Q222" i="12"/>
  <c r="S230" i="12"/>
  <c r="T232" i="12"/>
  <c r="S237" i="12"/>
  <c r="R220" i="12"/>
  <c r="R222" i="12"/>
  <c r="S226" i="12"/>
  <c r="T230" i="12"/>
  <c r="T237" i="12"/>
  <c r="S231" i="12"/>
  <c r="R236" i="12"/>
  <c r="R221" i="12"/>
  <c r="T223" i="12"/>
  <c r="R225" i="12"/>
  <c r="S228" i="12"/>
  <c r="T231" i="12"/>
  <c r="R233" i="12"/>
  <c r="S236" i="12"/>
  <c r="S221" i="12"/>
  <c r="S225" i="12"/>
  <c r="T228" i="12"/>
  <c r="S233" i="12"/>
  <c r="T236" i="12"/>
  <c r="R228" i="12"/>
  <c r="T221" i="12"/>
  <c r="T225" i="12"/>
  <c r="T233" i="12"/>
  <c r="S220" i="12"/>
  <c r="S224" i="12"/>
  <c r="T227" i="12"/>
  <c r="R229" i="12"/>
  <c r="S232" i="12"/>
  <c r="T235" i="12"/>
  <c r="R237" i="12"/>
  <c r="T256" i="12"/>
  <c r="S256" i="12"/>
  <c r="S255" i="12"/>
  <c r="S254" i="12"/>
  <c r="R256" i="12"/>
  <c r="R255" i="12"/>
  <c r="R254" i="12"/>
  <c r="Q256" i="12"/>
  <c r="Q255" i="12"/>
  <c r="Q254" i="12"/>
  <c r="P256" i="12"/>
  <c r="P255" i="12"/>
  <c r="P254" i="12"/>
  <c r="P220" i="12"/>
  <c r="P221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09" i="12"/>
  <c r="P210" i="12"/>
  <c r="Q209" i="12"/>
  <c r="Q210" i="12"/>
  <c r="R209" i="12"/>
  <c r="R210" i="12"/>
  <c r="S209" i="12"/>
  <c r="S210" i="12"/>
  <c r="S211" i="12"/>
  <c r="Q208" i="12"/>
  <c r="S208" i="12"/>
  <c r="P212" i="12"/>
  <c r="Q212" i="12"/>
  <c r="S212" i="12"/>
  <c r="P211" i="12"/>
  <c r="P208" i="12"/>
  <c r="Q211" i="12"/>
  <c r="T173" i="12"/>
  <c r="T208" i="12"/>
  <c r="T211" i="12"/>
  <c r="T212" i="12"/>
  <c r="R173" i="12"/>
  <c r="P173" i="12"/>
  <c r="Q173" i="12"/>
  <c r="T174" i="12"/>
  <c r="Q172" i="12"/>
  <c r="R172" i="12"/>
  <c r="T172" i="12"/>
  <c r="P172" i="12"/>
  <c r="R174" i="12"/>
  <c r="P174" i="12"/>
  <c r="Q174" i="12"/>
  <c r="T153" i="12"/>
  <c r="S153" i="12"/>
  <c r="R153" i="12"/>
  <c r="P153" i="12"/>
  <c r="R150" i="12"/>
  <c r="R151" i="12" s="1"/>
  <c r="S146" i="12"/>
  <c r="T146" i="12"/>
  <c r="R146" i="12"/>
  <c r="S150" i="12"/>
  <c r="S151" i="12" s="1"/>
  <c r="T150" i="12"/>
  <c r="T151" i="12" s="1"/>
  <c r="O151" i="12"/>
  <c r="D16" i="14" s="1"/>
  <c r="F16" i="14" s="1"/>
  <c r="P150" i="12"/>
  <c r="P151" i="12" s="1"/>
  <c r="P146" i="12"/>
  <c r="T95" i="12"/>
  <c r="R97" i="12"/>
  <c r="T97" i="12"/>
  <c r="R96" i="12"/>
  <c r="T96" i="12"/>
  <c r="P97" i="12"/>
  <c r="Q97" i="12"/>
  <c r="R95" i="12"/>
  <c r="P95" i="12"/>
  <c r="Q95" i="12"/>
  <c r="S96" i="12"/>
  <c r="P96" i="12"/>
  <c r="R23" i="12"/>
  <c r="R20" i="12"/>
  <c r="T20" i="12"/>
  <c r="S23" i="12"/>
  <c r="P23" i="12"/>
  <c r="Q23" i="12"/>
  <c r="S20" i="12"/>
  <c r="P20" i="12"/>
  <c r="P103" i="12"/>
  <c r="Q103" i="12"/>
  <c r="R103" i="12"/>
  <c r="T77" i="12"/>
  <c r="T76" i="12"/>
  <c r="V144" i="12" l="1"/>
  <c r="U155" i="12"/>
  <c r="M12" i="12"/>
  <c r="O12" i="12" s="1"/>
  <c r="O41" i="12" s="1"/>
  <c r="M103" i="12"/>
  <c r="O103" i="12" s="1"/>
  <c r="U144" i="12"/>
  <c r="V161" i="12"/>
  <c r="V139" i="12"/>
  <c r="U167" i="12"/>
  <c r="U49" i="12"/>
  <c r="U70" i="12"/>
  <c r="U217" i="12"/>
  <c r="V70" i="12"/>
  <c r="V100" i="12"/>
  <c r="U128" i="12"/>
  <c r="V119" i="12"/>
  <c r="U148" i="12"/>
  <c r="V263" i="12"/>
  <c r="U206" i="12"/>
  <c r="V271" i="12"/>
  <c r="U161" i="12"/>
  <c r="U115" i="12"/>
  <c r="U181" i="12"/>
  <c r="V49" i="12"/>
  <c r="V41" i="12"/>
  <c r="U271" i="12"/>
  <c r="T103" i="12"/>
  <c r="V148" i="12"/>
  <c r="U263" i="12"/>
  <c r="U41" i="12"/>
  <c r="U100" i="12"/>
  <c r="V206" i="12"/>
  <c r="V181" i="12"/>
  <c r="V115" i="12"/>
  <c r="V167" i="12"/>
  <c r="V128" i="12"/>
  <c r="V217" i="12"/>
  <c r="U139" i="12"/>
  <c r="U257" i="12"/>
  <c r="U119" i="12"/>
  <c r="V257" i="12"/>
  <c r="R263" i="12"/>
  <c r="S263" i="12"/>
  <c r="Q263" i="12"/>
  <c r="O263" i="12"/>
  <c r="D24" i="14" s="1"/>
  <c r="F24" i="14" s="1"/>
  <c r="P263" i="12"/>
  <c r="T263" i="12"/>
  <c r="O257" i="12"/>
  <c r="D23" i="14" s="1"/>
  <c r="F23" i="14" s="1"/>
  <c r="R217" i="12"/>
  <c r="Q217" i="12"/>
  <c r="P217" i="12"/>
  <c r="S217" i="12"/>
  <c r="T217" i="12"/>
  <c r="P76" i="12"/>
  <c r="P77" i="12"/>
  <c r="Q77" i="12"/>
  <c r="R76" i="12"/>
  <c r="R77" i="12"/>
  <c r="Q76" i="12"/>
  <c r="S76" i="12"/>
  <c r="S77" i="12"/>
  <c r="Q257" i="12" l="1"/>
  <c r="R257" i="12" l="1"/>
  <c r="S257" i="12"/>
  <c r="P257" i="12"/>
  <c r="T257" i="12"/>
  <c r="R126" i="12" l="1"/>
  <c r="Q121" i="12"/>
  <c r="T202" i="12"/>
  <c r="T201" i="12"/>
  <c r="T198" i="12"/>
  <c r="T197" i="12"/>
  <c r="S200" i="12"/>
  <c r="T195" i="12"/>
  <c r="T196" i="12"/>
  <c r="T189" i="12"/>
  <c r="T188" i="12"/>
  <c r="T187" i="12"/>
  <c r="T186" i="12"/>
  <c r="T185" i="12"/>
  <c r="Q205" i="12"/>
  <c r="Q203" i="12"/>
  <c r="Q194" i="12"/>
  <c r="Q193" i="12"/>
  <c r="Q192" i="12"/>
  <c r="Q191" i="12"/>
  <c r="Q190" i="12"/>
  <c r="Q184" i="12"/>
  <c r="Q183" i="12"/>
  <c r="S158" i="12"/>
  <c r="T142" i="12"/>
  <c r="S141" i="12"/>
  <c r="T135" i="12"/>
  <c r="T134" i="12"/>
  <c r="T127" i="12"/>
  <c r="Q125" i="12"/>
  <c r="Q124" i="12"/>
  <c r="Q123" i="12"/>
  <c r="Q122" i="12"/>
  <c r="R111" i="12"/>
  <c r="T110" i="12"/>
  <c r="T112" i="12"/>
  <c r="S114" i="12"/>
  <c r="S113" i="12"/>
  <c r="S109" i="12"/>
  <c r="Q44" i="12"/>
  <c r="R48" i="12"/>
  <c r="R47" i="12"/>
  <c r="S43" i="12"/>
  <c r="S45" i="12"/>
  <c r="R46" i="12"/>
  <c r="S40" i="12"/>
  <c r="S38" i="12"/>
  <c r="S37" i="12"/>
  <c r="T39" i="12"/>
  <c r="T36" i="12"/>
  <c r="T35" i="12"/>
  <c r="P31" i="12"/>
  <c r="P32" i="12"/>
  <c r="P33" i="12"/>
  <c r="P34" i="12"/>
  <c r="T13" i="12"/>
  <c r="T159" i="12"/>
  <c r="T30" i="12"/>
  <c r="R29" i="12"/>
  <c r="R22" i="12"/>
  <c r="P266" i="12" l="1"/>
  <c r="Q266" i="12"/>
  <c r="R266" i="12"/>
  <c r="S266" i="12"/>
  <c r="T266" i="12"/>
  <c r="R268" i="12"/>
  <c r="S268" i="12"/>
  <c r="T268" i="12"/>
  <c r="Q268" i="12"/>
  <c r="P268" i="12"/>
  <c r="P270" i="12"/>
  <c r="Q270" i="12"/>
  <c r="S270" i="12"/>
  <c r="T270" i="12"/>
  <c r="R270" i="12"/>
  <c r="S197" i="12"/>
  <c r="R197" i="12"/>
  <c r="S190" i="12"/>
  <c r="P202" i="12"/>
  <c r="Q202" i="12"/>
  <c r="R202" i="12"/>
  <c r="S202" i="12"/>
  <c r="P201" i="12"/>
  <c r="Q201" i="12"/>
  <c r="R201" i="12"/>
  <c r="R198" i="12"/>
  <c r="S201" i="12"/>
  <c r="P200" i="12"/>
  <c r="S198" i="12"/>
  <c r="S195" i="12"/>
  <c r="P197" i="12"/>
  <c r="P198" i="12"/>
  <c r="Q197" i="12"/>
  <c r="Q198" i="12"/>
  <c r="T200" i="12"/>
  <c r="Q200" i="12"/>
  <c r="R200" i="12"/>
  <c r="Q195" i="12"/>
  <c r="P195" i="12"/>
  <c r="R195" i="12"/>
  <c r="S194" i="12"/>
  <c r="S192" i="12"/>
  <c r="P196" i="12"/>
  <c r="S183" i="12"/>
  <c r="Q196" i="12"/>
  <c r="S205" i="12"/>
  <c r="R196" i="12"/>
  <c r="S196" i="12"/>
  <c r="R184" i="12"/>
  <c r="R191" i="12"/>
  <c r="R193" i="12"/>
  <c r="R203" i="12"/>
  <c r="S193" i="12"/>
  <c r="P185" i="12"/>
  <c r="P186" i="12"/>
  <c r="P187" i="12"/>
  <c r="P188" i="12"/>
  <c r="P189" i="12"/>
  <c r="S203" i="12"/>
  <c r="Q185" i="12"/>
  <c r="Q186" i="12"/>
  <c r="Q187" i="12"/>
  <c r="Q188" i="12"/>
  <c r="Q189" i="12"/>
  <c r="S191" i="12"/>
  <c r="R185" i="12"/>
  <c r="R186" i="12"/>
  <c r="R187" i="12"/>
  <c r="R188" i="12"/>
  <c r="R189" i="12"/>
  <c r="S184" i="12"/>
  <c r="R183" i="12"/>
  <c r="R190" i="12"/>
  <c r="R192" i="12"/>
  <c r="R194" i="12"/>
  <c r="R205" i="12"/>
  <c r="S185" i="12"/>
  <c r="S186" i="12"/>
  <c r="S187" i="12"/>
  <c r="S188" i="12"/>
  <c r="S189" i="12"/>
  <c r="T183" i="12"/>
  <c r="T184" i="12"/>
  <c r="T190" i="12"/>
  <c r="T191" i="12"/>
  <c r="T192" i="12"/>
  <c r="T193" i="12"/>
  <c r="T194" i="12"/>
  <c r="T203" i="12"/>
  <c r="T205" i="12"/>
  <c r="P183" i="12"/>
  <c r="P184" i="12"/>
  <c r="P190" i="12"/>
  <c r="P191" i="12"/>
  <c r="P192" i="12"/>
  <c r="P193" i="12"/>
  <c r="P194" i="12"/>
  <c r="P203" i="12"/>
  <c r="P205" i="12"/>
  <c r="T158" i="12"/>
  <c r="P158" i="12"/>
  <c r="Q158" i="12"/>
  <c r="R158" i="12"/>
  <c r="T141" i="12"/>
  <c r="R142" i="12"/>
  <c r="S142" i="12"/>
  <c r="R141" i="12"/>
  <c r="P142" i="12"/>
  <c r="Q142" i="12"/>
  <c r="Q126" i="12"/>
  <c r="P141" i="12"/>
  <c r="Q141" i="12"/>
  <c r="P135" i="12"/>
  <c r="Q135" i="12"/>
  <c r="Q134" i="12"/>
  <c r="R135" i="12"/>
  <c r="R134" i="12"/>
  <c r="S135" i="12"/>
  <c r="S134" i="12"/>
  <c r="P134" i="12"/>
  <c r="S127" i="12"/>
  <c r="S126" i="12"/>
  <c r="R127" i="12"/>
  <c r="P121" i="12"/>
  <c r="S123" i="12"/>
  <c r="R123" i="12"/>
  <c r="S121" i="12"/>
  <c r="P127" i="12"/>
  <c r="R124" i="12"/>
  <c r="Q127" i="12"/>
  <c r="P123" i="12"/>
  <c r="T126" i="12"/>
  <c r="Q111" i="12"/>
  <c r="P125" i="12"/>
  <c r="S111" i="12"/>
  <c r="P122" i="12"/>
  <c r="R125" i="12"/>
  <c r="R122" i="12"/>
  <c r="S125" i="12"/>
  <c r="S122" i="12"/>
  <c r="P124" i="12"/>
  <c r="P126" i="12"/>
  <c r="R121" i="12"/>
  <c r="S124" i="12"/>
  <c r="T111" i="12"/>
  <c r="T121" i="12"/>
  <c r="T122" i="12"/>
  <c r="T123" i="12"/>
  <c r="T124" i="12"/>
  <c r="T125" i="12"/>
  <c r="P110" i="12"/>
  <c r="P111" i="12"/>
  <c r="Q110" i="12"/>
  <c r="R110" i="12"/>
  <c r="S110" i="12"/>
  <c r="T113" i="12"/>
  <c r="P112" i="12"/>
  <c r="P113" i="12"/>
  <c r="Q112" i="12"/>
  <c r="P109" i="12"/>
  <c r="P114" i="12"/>
  <c r="R112" i="12"/>
  <c r="T109" i="12"/>
  <c r="T114" i="12"/>
  <c r="S112" i="12"/>
  <c r="Q48" i="12"/>
  <c r="Q109" i="12"/>
  <c r="Q113" i="12"/>
  <c r="Q114" i="12"/>
  <c r="S48" i="12"/>
  <c r="R109" i="12"/>
  <c r="R113" i="12"/>
  <c r="R114" i="12"/>
  <c r="T48" i="12"/>
  <c r="R44" i="12"/>
  <c r="S44" i="12"/>
  <c r="T44" i="12"/>
  <c r="Q47" i="12"/>
  <c r="P43" i="12"/>
  <c r="S47" i="12"/>
  <c r="T47" i="12"/>
  <c r="P44" i="12"/>
  <c r="T43" i="12"/>
  <c r="P47" i="12"/>
  <c r="P48" i="12"/>
  <c r="R45" i="12"/>
  <c r="T45" i="12"/>
  <c r="Q43" i="12"/>
  <c r="R43" i="12"/>
  <c r="P45" i="12"/>
  <c r="Q45" i="12"/>
  <c r="Q46" i="12"/>
  <c r="T46" i="12"/>
  <c r="S46" i="12"/>
  <c r="T34" i="12"/>
  <c r="P46" i="12"/>
  <c r="P40" i="12"/>
  <c r="T40" i="12"/>
  <c r="S39" i="12"/>
  <c r="Q40" i="12"/>
  <c r="R40" i="12"/>
  <c r="T37" i="12"/>
  <c r="R37" i="12"/>
  <c r="Q36" i="12"/>
  <c r="T38" i="12"/>
  <c r="Q35" i="12"/>
  <c r="P37" i="12"/>
  <c r="P38" i="12"/>
  <c r="Q37" i="12"/>
  <c r="Q38" i="12"/>
  <c r="R38" i="12"/>
  <c r="Q39" i="12"/>
  <c r="S35" i="12"/>
  <c r="P39" i="12"/>
  <c r="R39" i="12"/>
  <c r="R34" i="12"/>
  <c r="S36" i="12"/>
  <c r="P35" i="12"/>
  <c r="P36" i="12"/>
  <c r="R35" i="12"/>
  <c r="R36" i="12"/>
  <c r="R32" i="12"/>
  <c r="T32" i="12"/>
  <c r="R31" i="12"/>
  <c r="R33" i="12"/>
  <c r="T33" i="12"/>
  <c r="T31" i="12"/>
  <c r="S34" i="12"/>
  <c r="S33" i="12"/>
  <c r="S32" i="12"/>
  <c r="S31" i="12"/>
  <c r="Q34" i="12"/>
  <c r="Q33" i="12"/>
  <c r="Q32" i="12"/>
  <c r="Q31" i="12"/>
  <c r="Q159" i="12"/>
  <c r="P159" i="12"/>
  <c r="R159" i="12"/>
  <c r="S159" i="12"/>
  <c r="Q13" i="12"/>
  <c r="Q30" i="12"/>
  <c r="P30" i="12"/>
  <c r="S30" i="12"/>
  <c r="S13" i="12"/>
  <c r="P13" i="12"/>
  <c r="R13" i="12"/>
  <c r="Q29" i="12"/>
  <c r="R30" i="12"/>
  <c r="P29" i="12"/>
  <c r="T29" i="12"/>
  <c r="S29" i="12"/>
  <c r="Q22" i="12"/>
  <c r="S22" i="12"/>
  <c r="T22" i="12"/>
  <c r="P22" i="12"/>
  <c r="T170" i="12"/>
  <c r="S170" i="12"/>
  <c r="R170" i="12"/>
  <c r="Q170" i="12"/>
  <c r="P170" i="12"/>
  <c r="T25" i="12"/>
  <c r="S25" i="12"/>
  <c r="R25" i="12"/>
  <c r="Q25" i="12"/>
  <c r="P25" i="12"/>
  <c r="T215" i="12"/>
  <c r="S215" i="12"/>
  <c r="R215" i="12"/>
  <c r="Q215" i="12"/>
  <c r="P215" i="12"/>
  <c r="T216" i="12"/>
  <c r="S216" i="12"/>
  <c r="R216" i="12"/>
  <c r="Q216" i="12"/>
  <c r="P216" i="12"/>
  <c r="S49" i="12" l="1"/>
  <c r="T49" i="12"/>
  <c r="P49" i="12"/>
  <c r="Q49" i="12"/>
  <c r="R49" i="12"/>
  <c r="D7" i="14"/>
  <c r="F7" i="14" s="1"/>
  <c r="Q206" i="12"/>
  <c r="S206" i="12"/>
  <c r="R206" i="12"/>
  <c r="P206" i="12"/>
  <c r="O206" i="12"/>
  <c r="D21" i="14" s="1"/>
  <c r="F21" i="14" s="1"/>
  <c r="T206" i="12"/>
  <c r="Q128" i="12"/>
  <c r="P128" i="12"/>
  <c r="S128" i="12"/>
  <c r="R128" i="12"/>
  <c r="T128" i="12"/>
  <c r="O128" i="12"/>
  <c r="D12" i="14" s="1"/>
  <c r="F12" i="14" s="1"/>
  <c r="T214" i="12"/>
  <c r="S214" i="12"/>
  <c r="R214" i="12"/>
  <c r="Q214" i="12"/>
  <c r="P214" i="12"/>
  <c r="T213" i="12"/>
  <c r="S213" i="12"/>
  <c r="R213" i="12"/>
  <c r="Q213" i="12"/>
  <c r="P213" i="12"/>
  <c r="O217" i="12" l="1"/>
  <c r="D22" i="14" s="1"/>
  <c r="F22" i="14" s="1"/>
  <c r="T28" i="12" l="1"/>
  <c r="S28" i="12"/>
  <c r="R28" i="12"/>
  <c r="Q28" i="12"/>
  <c r="P28" i="12"/>
  <c r="T99" i="12" l="1"/>
  <c r="S99" i="12"/>
  <c r="R99" i="12"/>
  <c r="Q99" i="12"/>
  <c r="P99" i="12"/>
  <c r="T94" i="12"/>
  <c r="S94" i="12"/>
  <c r="R94" i="12"/>
  <c r="Q94" i="12"/>
  <c r="P94" i="12"/>
  <c r="T265" i="12" l="1"/>
  <c r="S265" i="12"/>
  <c r="R265" i="12"/>
  <c r="Q265" i="12"/>
  <c r="P265" i="12"/>
  <c r="T180" i="12"/>
  <c r="S180" i="12"/>
  <c r="R180" i="12"/>
  <c r="Q180" i="12"/>
  <c r="P180" i="12"/>
  <c r="T179" i="12"/>
  <c r="S179" i="12"/>
  <c r="R179" i="12"/>
  <c r="Q179" i="12"/>
  <c r="P179" i="12"/>
  <c r="T178" i="12"/>
  <c r="S178" i="12"/>
  <c r="R178" i="12"/>
  <c r="Q178" i="12"/>
  <c r="P178" i="12"/>
  <c r="T177" i="12"/>
  <c r="S177" i="12"/>
  <c r="R177" i="12"/>
  <c r="Q177" i="12"/>
  <c r="P177" i="12"/>
  <c r="T176" i="12"/>
  <c r="S176" i="12"/>
  <c r="R176" i="12"/>
  <c r="Q176" i="12"/>
  <c r="P176" i="12"/>
  <c r="T175" i="12"/>
  <c r="S175" i="12"/>
  <c r="R175" i="12"/>
  <c r="Q175" i="12"/>
  <c r="P175" i="12"/>
  <c r="T171" i="12"/>
  <c r="S171" i="12"/>
  <c r="R171" i="12"/>
  <c r="Q171" i="12"/>
  <c r="P171" i="12"/>
  <c r="T169" i="12"/>
  <c r="S169" i="12"/>
  <c r="R169" i="12"/>
  <c r="Q169" i="12"/>
  <c r="P169" i="12"/>
  <c r="T166" i="12"/>
  <c r="S166" i="12"/>
  <c r="R166" i="12"/>
  <c r="Q166" i="12"/>
  <c r="P166" i="12"/>
  <c r="T165" i="12"/>
  <c r="S165" i="12"/>
  <c r="R165" i="12"/>
  <c r="Q165" i="12"/>
  <c r="P165" i="12"/>
  <c r="T164" i="12"/>
  <c r="S164" i="12"/>
  <c r="R164" i="12"/>
  <c r="Q164" i="12"/>
  <c r="P164" i="12"/>
  <c r="T163" i="12"/>
  <c r="S163" i="12"/>
  <c r="R163" i="12"/>
  <c r="Q163" i="12"/>
  <c r="P163" i="12"/>
  <c r="T160" i="12"/>
  <c r="S160" i="12"/>
  <c r="R160" i="12"/>
  <c r="Q160" i="12"/>
  <c r="P160" i="12"/>
  <c r="T157" i="12"/>
  <c r="S157" i="12"/>
  <c r="R157" i="12"/>
  <c r="Q157" i="12"/>
  <c r="P157" i="12"/>
  <c r="T108" i="12"/>
  <c r="S108" i="12"/>
  <c r="R108" i="12"/>
  <c r="Q108" i="12"/>
  <c r="P108" i="12"/>
  <c r="T107" i="12"/>
  <c r="S107" i="12"/>
  <c r="R107" i="12"/>
  <c r="Q107" i="12"/>
  <c r="P107" i="12"/>
  <c r="T106" i="12"/>
  <c r="S106" i="12"/>
  <c r="R106" i="12"/>
  <c r="Q106" i="12"/>
  <c r="P106" i="12"/>
  <c r="T105" i="12"/>
  <c r="S105" i="12"/>
  <c r="R105" i="12"/>
  <c r="Q105" i="12"/>
  <c r="P105" i="12"/>
  <c r="T104" i="12"/>
  <c r="S104" i="12"/>
  <c r="R104" i="12"/>
  <c r="Q104" i="12"/>
  <c r="Q115" i="12" s="1"/>
  <c r="P104" i="12"/>
  <c r="P115" i="12" s="1"/>
  <c r="T102" i="12"/>
  <c r="S102" i="12"/>
  <c r="R102" i="12"/>
  <c r="Q102" i="12"/>
  <c r="P102" i="12"/>
  <c r="T154" i="12"/>
  <c r="S154" i="12"/>
  <c r="R154" i="12"/>
  <c r="Q154" i="12"/>
  <c r="P154" i="12"/>
  <c r="T147" i="12"/>
  <c r="S147" i="12"/>
  <c r="R147" i="12"/>
  <c r="Q147" i="12"/>
  <c r="T143" i="12"/>
  <c r="S143" i="12"/>
  <c r="R143" i="12"/>
  <c r="Q143" i="12"/>
  <c r="P143" i="12"/>
  <c r="T138" i="12"/>
  <c r="S138" i="12"/>
  <c r="R138" i="12"/>
  <c r="Q138" i="12"/>
  <c r="P138" i="12"/>
  <c r="T136" i="12"/>
  <c r="S136" i="12"/>
  <c r="R136" i="12"/>
  <c r="Q136" i="12"/>
  <c r="P136" i="12"/>
  <c r="T133" i="12"/>
  <c r="S133" i="12"/>
  <c r="R133" i="12"/>
  <c r="Q133" i="12"/>
  <c r="P133" i="12"/>
  <c r="T132" i="12"/>
  <c r="S132" i="12"/>
  <c r="R132" i="12"/>
  <c r="Q132" i="12"/>
  <c r="P132" i="12"/>
  <c r="T131" i="12"/>
  <c r="S131" i="12"/>
  <c r="R131" i="12"/>
  <c r="Q131" i="12"/>
  <c r="P131" i="12"/>
  <c r="T130" i="12"/>
  <c r="S130" i="12"/>
  <c r="R130" i="12"/>
  <c r="Q130" i="12"/>
  <c r="P130" i="12"/>
  <c r="T118" i="12"/>
  <c r="S118" i="12"/>
  <c r="R118" i="12"/>
  <c r="Q118" i="12"/>
  <c r="P118" i="12"/>
  <c r="T117" i="12"/>
  <c r="S117" i="12"/>
  <c r="R117" i="12"/>
  <c r="Q117" i="12"/>
  <c r="P117" i="12"/>
  <c r="T93" i="12"/>
  <c r="S93" i="12"/>
  <c r="R93" i="12"/>
  <c r="Q93" i="12"/>
  <c r="P93" i="12"/>
  <c r="T92" i="12"/>
  <c r="S92" i="12"/>
  <c r="R92" i="12"/>
  <c r="Q92" i="12"/>
  <c r="P92" i="12"/>
  <c r="T91" i="12"/>
  <c r="S91" i="12"/>
  <c r="R91" i="12"/>
  <c r="Q91" i="12"/>
  <c r="P91" i="12"/>
  <c r="T90" i="12"/>
  <c r="S90" i="12"/>
  <c r="R90" i="12"/>
  <c r="Q90" i="12"/>
  <c r="P90" i="12"/>
  <c r="T89" i="12"/>
  <c r="S89" i="12"/>
  <c r="R89" i="12"/>
  <c r="Q89" i="12"/>
  <c r="T88" i="12"/>
  <c r="S88" i="12"/>
  <c r="R88" i="12"/>
  <c r="Q88" i="12"/>
  <c r="P88" i="12"/>
  <c r="T87" i="12"/>
  <c r="S87" i="12"/>
  <c r="R87" i="12"/>
  <c r="Q87" i="12"/>
  <c r="P87" i="12"/>
  <c r="T86" i="12"/>
  <c r="S86" i="12"/>
  <c r="R86" i="12"/>
  <c r="Q86" i="12"/>
  <c r="T85" i="12"/>
  <c r="S85" i="12"/>
  <c r="R85" i="12"/>
  <c r="Q85" i="12"/>
  <c r="P85" i="12"/>
  <c r="T84" i="12"/>
  <c r="S84" i="12"/>
  <c r="R84" i="12"/>
  <c r="Q84" i="12"/>
  <c r="P84" i="12"/>
  <c r="T83" i="12"/>
  <c r="S83" i="12"/>
  <c r="R83" i="12"/>
  <c r="Q83" i="12"/>
  <c r="T82" i="12"/>
  <c r="S82" i="12"/>
  <c r="R82" i="12"/>
  <c r="Q82" i="12"/>
  <c r="T81" i="12"/>
  <c r="S81" i="12"/>
  <c r="R81" i="12"/>
  <c r="Q81" i="12"/>
  <c r="T80" i="12"/>
  <c r="S80" i="12"/>
  <c r="R80" i="12"/>
  <c r="Q80" i="12"/>
  <c r="T79" i="12"/>
  <c r="S79" i="12"/>
  <c r="R79" i="12"/>
  <c r="Q79" i="12"/>
  <c r="P79" i="12"/>
  <c r="T78" i="12"/>
  <c r="S78" i="12"/>
  <c r="R78" i="12"/>
  <c r="Q78" i="12"/>
  <c r="T75" i="12"/>
  <c r="S75" i="12"/>
  <c r="R75" i="12"/>
  <c r="Q75" i="12"/>
  <c r="P75" i="12"/>
  <c r="T74" i="12"/>
  <c r="S74" i="12"/>
  <c r="R74" i="12"/>
  <c r="Q74" i="12"/>
  <c r="P74" i="12"/>
  <c r="T73" i="12"/>
  <c r="S73" i="12"/>
  <c r="R73" i="12"/>
  <c r="Q73" i="12"/>
  <c r="P73" i="12"/>
  <c r="T72" i="12"/>
  <c r="S72" i="12"/>
  <c r="R72" i="12"/>
  <c r="Q72" i="12"/>
  <c r="P72" i="12"/>
  <c r="T69" i="12"/>
  <c r="S69" i="12"/>
  <c r="R69" i="12"/>
  <c r="Q69" i="12"/>
  <c r="P69" i="12"/>
  <c r="T66" i="12"/>
  <c r="S66" i="12"/>
  <c r="R66" i="12"/>
  <c r="Q66" i="12"/>
  <c r="P66" i="12"/>
  <c r="T65" i="12"/>
  <c r="S65" i="12"/>
  <c r="R65" i="12"/>
  <c r="Q65" i="12"/>
  <c r="T64" i="12"/>
  <c r="S64" i="12"/>
  <c r="R64" i="12"/>
  <c r="Q64" i="12"/>
  <c r="P64" i="12"/>
  <c r="T63" i="12"/>
  <c r="S63" i="12"/>
  <c r="R63" i="12"/>
  <c r="Q63" i="12"/>
  <c r="T62" i="12"/>
  <c r="S62" i="12"/>
  <c r="R62" i="12"/>
  <c r="Q62" i="12"/>
  <c r="P62" i="12"/>
  <c r="T61" i="12"/>
  <c r="S61" i="12"/>
  <c r="R61" i="12"/>
  <c r="Q61" i="12"/>
  <c r="P61" i="12"/>
  <c r="T60" i="12"/>
  <c r="S60" i="12"/>
  <c r="R60" i="12"/>
  <c r="Q60" i="12"/>
  <c r="P60" i="12"/>
  <c r="T59" i="12"/>
  <c r="S59" i="12"/>
  <c r="R59" i="12"/>
  <c r="Q59" i="12"/>
  <c r="P59" i="12"/>
  <c r="T58" i="12"/>
  <c r="S58" i="12"/>
  <c r="R58" i="12"/>
  <c r="Q58" i="12"/>
  <c r="T57" i="12"/>
  <c r="S57" i="12"/>
  <c r="R57" i="12"/>
  <c r="Q57" i="12"/>
  <c r="T56" i="12"/>
  <c r="S56" i="12"/>
  <c r="R56" i="12"/>
  <c r="Q56" i="12"/>
  <c r="T55" i="12"/>
  <c r="S55" i="12"/>
  <c r="R55" i="12"/>
  <c r="Q55" i="12"/>
  <c r="T54" i="12"/>
  <c r="S54" i="12"/>
  <c r="R54" i="12"/>
  <c r="Q54" i="12"/>
  <c r="P54" i="12"/>
  <c r="T53" i="12"/>
  <c r="S53" i="12"/>
  <c r="R53" i="12"/>
  <c r="Q53" i="12"/>
  <c r="P53" i="12"/>
  <c r="T52" i="12"/>
  <c r="S52" i="12"/>
  <c r="R52" i="12"/>
  <c r="Q52" i="12"/>
  <c r="T51" i="12"/>
  <c r="S51" i="12"/>
  <c r="R51" i="12"/>
  <c r="Q51" i="12"/>
  <c r="T26" i="12"/>
  <c r="S26" i="12"/>
  <c r="R26" i="12"/>
  <c r="Q26" i="12"/>
  <c r="P26" i="12"/>
  <c r="T24" i="12"/>
  <c r="S24" i="12"/>
  <c r="R24" i="12"/>
  <c r="Q24" i="12"/>
  <c r="T21" i="12"/>
  <c r="S21" i="12"/>
  <c r="R21" i="12"/>
  <c r="Q21" i="12"/>
  <c r="T19" i="12"/>
  <c r="S19" i="12"/>
  <c r="R19" i="12"/>
  <c r="Q19" i="12"/>
  <c r="P19" i="12"/>
  <c r="T18" i="12"/>
  <c r="S18" i="12"/>
  <c r="R18" i="12"/>
  <c r="Q18" i="12"/>
  <c r="P18" i="12"/>
  <c r="T17" i="12"/>
  <c r="S17" i="12"/>
  <c r="R17" i="12"/>
  <c r="Q17" i="12"/>
  <c r="P17" i="12"/>
  <c r="T16" i="12"/>
  <c r="S16" i="12"/>
  <c r="R16" i="12"/>
  <c r="Q16" i="12"/>
  <c r="P16" i="12"/>
  <c r="T15" i="12"/>
  <c r="S15" i="12"/>
  <c r="R15" i="12"/>
  <c r="Q15" i="12"/>
  <c r="P15" i="12"/>
  <c r="T14" i="12"/>
  <c r="S14" i="12"/>
  <c r="R14" i="12"/>
  <c r="Q14" i="12"/>
  <c r="P14" i="12"/>
  <c r="T12" i="12"/>
  <c r="S12" i="12"/>
  <c r="Q12" i="12"/>
  <c r="R12" i="12"/>
  <c r="T11" i="12"/>
  <c r="S11" i="12"/>
  <c r="R11" i="12"/>
  <c r="Q11" i="12"/>
  <c r="P11" i="12"/>
  <c r="S115" i="12" l="1"/>
  <c r="T115" i="12"/>
  <c r="O115" i="12"/>
  <c r="D10" i="14" s="1"/>
  <c r="F10" i="14" s="1"/>
  <c r="R115" i="12"/>
  <c r="Q148" i="12"/>
  <c r="S148" i="12"/>
  <c r="R148" i="12"/>
  <c r="O155" i="12"/>
  <c r="D17" i="14" s="1"/>
  <c r="F17" i="14" s="1"/>
  <c r="R155" i="12"/>
  <c r="S155" i="12"/>
  <c r="T155" i="12"/>
  <c r="T148" i="12"/>
  <c r="Q155" i="12"/>
  <c r="P155" i="12"/>
  <c r="O119" i="12"/>
  <c r="D11" i="14" s="1"/>
  <c r="F11" i="14" s="1"/>
  <c r="T144" i="12"/>
  <c r="S144" i="12"/>
  <c r="P144" i="12"/>
  <c r="Q144" i="12"/>
  <c r="R144" i="12"/>
  <c r="O144" i="12"/>
  <c r="D14" i="14" s="1"/>
  <c r="F14" i="14" s="1"/>
  <c r="O139" i="12"/>
  <c r="D13" i="14" s="1"/>
  <c r="F13" i="14" s="1"/>
  <c r="O161" i="12"/>
  <c r="D18" i="14" s="1"/>
  <c r="F18" i="14" s="1"/>
  <c r="S161" i="12"/>
  <c r="S70" i="12"/>
  <c r="P119" i="12"/>
  <c r="T119" i="12"/>
  <c r="S139" i="12"/>
  <c r="Q161" i="12"/>
  <c r="S167" i="12"/>
  <c r="Q119" i="12"/>
  <c r="P139" i="12"/>
  <c r="R161" i="12"/>
  <c r="T167" i="12"/>
  <c r="S181" i="12"/>
  <c r="S271" i="12"/>
  <c r="Q139" i="12"/>
  <c r="P181" i="12"/>
  <c r="T181" i="12"/>
  <c r="T271" i="12"/>
  <c r="S119" i="12"/>
  <c r="Q271" i="12"/>
  <c r="Q167" i="12"/>
  <c r="P161" i="12"/>
  <c r="R139" i="12"/>
  <c r="Q27" i="12"/>
  <c r="Q41" i="12" s="1"/>
  <c r="Q100" i="12"/>
  <c r="P271" i="12"/>
  <c r="R271" i="12"/>
  <c r="R181" i="12"/>
  <c r="Q181" i="12"/>
  <c r="R167" i="12"/>
  <c r="T161" i="12"/>
  <c r="T139" i="12"/>
  <c r="R119" i="12"/>
  <c r="R100" i="12"/>
  <c r="S100" i="12"/>
  <c r="T100" i="12"/>
  <c r="P167" i="12"/>
  <c r="O271" i="12"/>
  <c r="D25" i="14" s="1"/>
  <c r="F25" i="14" s="1"/>
  <c r="O181" i="12"/>
  <c r="D20" i="14" s="1"/>
  <c r="F20" i="14" s="1"/>
  <c r="T70" i="12"/>
  <c r="O167" i="12"/>
  <c r="D19" i="14" s="1"/>
  <c r="F19" i="14" s="1"/>
  <c r="Q70" i="12"/>
  <c r="T27" i="12"/>
  <c r="T41" i="12" s="1"/>
  <c r="S27" i="12"/>
  <c r="S41" i="12" s="1"/>
  <c r="P27" i="12"/>
  <c r="R27" i="12"/>
  <c r="R41" i="12" s="1"/>
  <c r="R70" i="12"/>
  <c r="P147" i="12" l="1"/>
  <c r="P148" i="12" l="1"/>
  <c r="O148" i="12" l="1"/>
  <c r="D15" i="14" s="1"/>
  <c r="F15" i="14" s="1"/>
  <c r="P51" i="12"/>
  <c r="P52" i="12"/>
  <c r="P55" i="12" l="1"/>
  <c r="P57" i="12" l="1"/>
  <c r="P82" i="12"/>
  <c r="P58" i="12"/>
  <c r="P81" i="12"/>
  <c r="P86" i="12"/>
  <c r="P65" i="12"/>
  <c r="P78" i="12"/>
  <c r="P21" i="12"/>
  <c r="P63" i="12"/>
  <c r="P56" i="12"/>
  <c r="P89" i="12"/>
  <c r="O70" i="12" l="1"/>
  <c r="D8" i="14" s="1"/>
  <c r="F8" i="14" s="1"/>
  <c r="P70" i="12"/>
  <c r="P12" i="12"/>
  <c r="P24" i="12"/>
  <c r="P83" i="12"/>
  <c r="P80" i="12"/>
  <c r="P100" i="12" l="1"/>
  <c r="D6" i="14"/>
  <c r="F6" i="14" s="1"/>
  <c r="O100" i="12"/>
  <c r="D9" i="14" s="1"/>
  <c r="F9" i="14" s="1"/>
  <c r="P41" i="12"/>
  <c r="F26" i="14" l="1"/>
  <c r="D26" i="14"/>
</calcChain>
</file>

<file path=xl/sharedStrings.xml><?xml version="1.0" encoding="utf-8"?>
<sst xmlns="http://schemas.openxmlformats.org/spreadsheetml/2006/main" count="559" uniqueCount="333">
  <si>
    <t>הערות</t>
  </si>
  <si>
    <t>גלאי שבר זכוכית</t>
  </si>
  <si>
    <t>מס"ד</t>
  </si>
  <si>
    <t>שם הקבלן [למלא]</t>
  </si>
  <si>
    <t>נספח ג' - כתב כמויות הצעת מחיר</t>
  </si>
  <si>
    <t>תאור</t>
  </si>
  <si>
    <t>סעיף במפרט הטכני</t>
  </si>
  <si>
    <t>יחידה</t>
  </si>
  <si>
    <t>סה"כ מחיר</t>
  </si>
  <si>
    <t>יצרן</t>
  </si>
  <si>
    <t>דגם</t>
  </si>
  <si>
    <t>מערכת ניהול וידאו</t>
  </si>
  <si>
    <t>תוכנת ניהול וידאו</t>
  </si>
  <si>
    <t>קומפלט</t>
  </si>
  <si>
    <t>שרת הקלטה</t>
  </si>
  <si>
    <t>תחנת עבודה</t>
  </si>
  <si>
    <t>מסך 24"</t>
  </si>
  <si>
    <t>מערכת פריצה</t>
  </si>
  <si>
    <t>רכזת פריצה</t>
  </si>
  <si>
    <t>כרטיס הרחבת כניסות</t>
  </si>
  <si>
    <t>כרטיס מוצאות ל-4</t>
  </si>
  <si>
    <t>קופסאת הרחבה</t>
  </si>
  <si>
    <t>מקלדת אזעקה</t>
  </si>
  <si>
    <t>גלאי נפח פנימי תקרתי אנטי-מאסק</t>
  </si>
  <si>
    <t>מפסק מגנט לחיווי מצב דלת</t>
  </si>
  <si>
    <t>מפסק טמפר</t>
  </si>
  <si>
    <t>צופר נצנץ חיצוני</t>
  </si>
  <si>
    <t>צופר פנימי</t>
  </si>
  <si>
    <t>ארון לתנאי חוץ</t>
  </si>
  <si>
    <t>סה"כ מערכת פריצה</t>
  </si>
  <si>
    <t>מערכת בקרת כניסה</t>
  </si>
  <si>
    <t>תוכנת בקרת כניסה</t>
  </si>
  <si>
    <t>כולל יתירות</t>
  </si>
  <si>
    <t>תוכנת קליינט מערכת בקרת הכניסה</t>
  </si>
  <si>
    <t>התקנת תוכנת בקרת כניסה ע"ג שרתים וירטואלים המסופקים ע"י המזמין</t>
  </si>
  <si>
    <t>קורא כולל החלק היחסי בבקר</t>
  </si>
  <si>
    <t>קורא אנטיוונדאלי כולל החלק היחסי בבקר</t>
  </si>
  <si>
    <t>לחצן פתיחה מואר כולל החלק היחסי בבקר</t>
  </si>
  <si>
    <t>לחצן שחרור דלתות בחירום כולל החלק היחסי בבקר</t>
  </si>
  <si>
    <t>מפסק מגנטי כולל החלק היחסי בבקר</t>
  </si>
  <si>
    <t>3.10</t>
  </si>
  <si>
    <t>מנעול חשמלי כולל החלק היחסי בבקר</t>
  </si>
  <si>
    <t>3.11</t>
  </si>
  <si>
    <t>מנעול אלקטרומגנטי כולל החלק היחסי בבקר</t>
  </si>
  <si>
    <t>3.12</t>
  </si>
  <si>
    <t>מנעול לידית בהלה כולל החלק היחסי בבקר</t>
  </si>
  <si>
    <t>3.13</t>
  </si>
  <si>
    <t>חיבור למנעול אלקטרומכאני כולל החלק היחסי בבקר</t>
  </si>
  <si>
    <t>3.14</t>
  </si>
  <si>
    <t>ידית בהלה כולל אינדיקציה כולל החלק היחסי בבקר</t>
  </si>
  <si>
    <t>זמזם תזכורת כולל החלק היחסי בבקר</t>
  </si>
  <si>
    <t>מצלמה לעמדת הרכשה</t>
  </si>
  <si>
    <t>חצובה למצלמה</t>
  </si>
  <si>
    <t>מדפסת תגים</t>
  </si>
  <si>
    <t>קורא הרכשה</t>
  </si>
  <si>
    <t>סה"כ מערכת בקרת כניסה</t>
  </si>
  <si>
    <t>מחשוב</t>
  </si>
  <si>
    <t>סה"כ מחשוב</t>
  </si>
  <si>
    <t>גיבוי מתחים</t>
  </si>
  <si>
    <t>ארונות בקרה</t>
  </si>
  <si>
    <t>שעות רג"י</t>
  </si>
  <si>
    <t>ש"ע טכנאי</t>
  </si>
  <si>
    <t>ש"ע</t>
  </si>
  <si>
    <t>ש"ע איש תוכנה</t>
  </si>
  <si>
    <t>ש"ע מנהל פרויקט</t>
  </si>
  <si>
    <t>מס'</t>
  </si>
  <si>
    <t>פרק</t>
  </si>
  <si>
    <t>סה"כ לא כולל מע"מ</t>
  </si>
  <si>
    <t>מפסק מפתח כולל החלק היחסי בבקר</t>
  </si>
  <si>
    <t>סה"כ מערכת ניהול וידאו</t>
  </si>
  <si>
    <t>ניתוח תוכן וידאו</t>
  </si>
  <si>
    <t>סה"כ ניתוח תוכן וידאו</t>
  </si>
  <si>
    <t>סה"כ ארונות בקרה</t>
  </si>
  <si>
    <t>סה"כ גיבוי מתחים</t>
  </si>
  <si>
    <t>ערוץ ניתוח תוכן וידאו</t>
  </si>
  <si>
    <t>סה"כ כמות</t>
  </si>
  <si>
    <t>אספקת והתקנת תוכנת שו"ב לשרת</t>
  </si>
  <si>
    <t>אספקת והתקנת קליינט לתוכנת השו"ב</t>
  </si>
  <si>
    <t>סה"כ תוכנת שליטה ובקרה</t>
  </si>
  <si>
    <t>שלוחת אינטרקום דלת IP לתנאי פנים כולל רישיון</t>
  </si>
  <si>
    <t>שלוחת אינטרקום דלת IP לתנאי חוץ כולל רישיון</t>
  </si>
  <si>
    <t>שלוחת אינטרקום דלת IP כולל מצלמה לתנאי חוץ כולל רישיון</t>
  </si>
  <si>
    <t>שלוחת אינטרקום שולחנית IP כולל מסך מגע כולל רישיון</t>
  </si>
  <si>
    <t>מערכת זיהוי לוחיות רישוי</t>
  </si>
  <si>
    <t>תוכנת מערכת זיהוי לוחיות רישוי (LPR)</t>
  </si>
  <si>
    <t>מצלמת LPR כולל רישיונות נדרשים</t>
  </si>
  <si>
    <t>מולטימידה</t>
  </si>
  <si>
    <t>סה"כ מולטימידה</t>
  </si>
  <si>
    <t>מסך שליטה</t>
  </si>
  <si>
    <t>מסך 46"</t>
  </si>
  <si>
    <t>התקן נשלף למסך</t>
  </si>
  <si>
    <t>רשיון לתחנת עבודה</t>
  </si>
  <si>
    <t>כמויות</t>
  </si>
  <si>
    <t>תוכנת שליטה ובקרה</t>
  </si>
  <si>
    <t>1.10</t>
  </si>
  <si>
    <t>גלאי נפח חיצוני</t>
  </si>
  <si>
    <t>גלאי נפח תקרתי תעשייתי</t>
  </si>
  <si>
    <t>קורא ביומטרי משולב</t>
  </si>
  <si>
    <t>-</t>
  </si>
  <si>
    <t>מרחיק DVI כפול</t>
  </si>
  <si>
    <t>מרחיק USB</t>
  </si>
  <si>
    <t>תוכנת שיתוף מקלדת, עכבר ע"ג רשת</t>
  </si>
  <si>
    <t>שער נכים</t>
  </si>
  <si>
    <t>השלמות מחיצה למערך המעברים</t>
  </si>
  <si>
    <t>קופסא לקורא ביומטרי לתנאי חוץ</t>
  </si>
  <si>
    <t xml:space="preserve">גלאי נפח פנימי פינתי אנטי-מאסק </t>
  </si>
  <si>
    <t xml:space="preserve">ש"ע תכנון/ליווי </t>
  </si>
  <si>
    <t xml:space="preserve">רשיון לערוץ </t>
  </si>
  <si>
    <t>מצלמת PTZ לתנאי חוץ</t>
  </si>
  <si>
    <t>מצלמת יחצ"ג</t>
  </si>
  <si>
    <t>תשתיות וכבילה</t>
  </si>
  <si>
    <t>סה"כ תשתיות וכבילה</t>
  </si>
  <si>
    <t>צינור מריכף 23"</t>
  </si>
  <si>
    <t>צינור מרירון 23"</t>
  </si>
  <si>
    <t>תעלת פלסטיק 120x60</t>
  </si>
  <si>
    <t>תעלת פח 60x40</t>
  </si>
  <si>
    <t>תעלת פח 60x120</t>
  </si>
  <si>
    <t>תעלת רשת 100X85 מ"מ מגולבן</t>
  </si>
  <si>
    <t>תעלת רשת 200X85 מ"מ מגולבן</t>
  </si>
  <si>
    <t>כבל CAT7 לתנאי פנים</t>
  </si>
  <si>
    <t>כבל CAT7 לתנאי חוץ</t>
  </si>
  <si>
    <t>כבל 2x18AWG לתנאי חוץ</t>
  </si>
  <si>
    <t>כבל 2x18AWG לתנאי פנים</t>
  </si>
  <si>
    <t>כבל 6x6005 לתנאי פנים</t>
  </si>
  <si>
    <t>כבל 8x6005 לתנאי פנים</t>
  </si>
  <si>
    <t>כבל 8x6005 לתנאי חוץ</t>
  </si>
  <si>
    <t>מצלמת קבועה חיצונית (כולל מיגון, עדשה מסוג 1)</t>
  </si>
  <si>
    <t>מרחיק HDMI / כבל אופטי HDMI עד 25 מטר</t>
  </si>
  <si>
    <t>מעבר מהיר בודד (יחידת ימין + יחידת שמאל)</t>
  </si>
  <si>
    <t>מעבר מהיר - יחידת אמצע</t>
  </si>
  <si>
    <t>קישור לקטלוג</t>
  </si>
  <si>
    <t>מועצה</t>
  </si>
  <si>
    <t>טב"מ</t>
  </si>
  <si>
    <t>מערכות ליבה</t>
  </si>
  <si>
    <t>שטחים חיצוניים</t>
  </si>
  <si>
    <t>מועצה ישנה</t>
  </si>
  <si>
    <t>מחיר לפי אתר/אזור</t>
  </si>
  <si>
    <t>שרתי ניהול וידאו מרכזיים כולל יתירות</t>
  </si>
  <si>
    <t>שרת מערכת בקרת כניסה</t>
  </si>
  <si>
    <t>זרוע לשני מסכים</t>
  </si>
  <si>
    <t>מצלמת כיפה 2 מגה פיקסל</t>
  </si>
  <si>
    <t>מצלמת כיפה 4 מגה פיקסל</t>
  </si>
  <si>
    <t>מצלמת PTZ לתנאי חוץ משולבת לייזר</t>
  </si>
  <si>
    <t>מערכת תצפית</t>
  </si>
  <si>
    <t>עדשה למצלמת IP MegaPixel - סוג 1</t>
  </si>
  <si>
    <t>עדשה למצלמת IP MegaPixel - סוג 2</t>
  </si>
  <si>
    <t>מארז ייעודי לתנאי חוץ למצלמות קבועות</t>
  </si>
  <si>
    <t>פנס IR חיצוני</t>
  </si>
  <si>
    <t>מצלמה טרמית קבועה</t>
  </si>
  <si>
    <t>מצלמה "לבישה"</t>
  </si>
  <si>
    <t>מצלמה לבישה עם סלולר</t>
  </si>
  <si>
    <t>מערכת צילום ניידת (נגרר)</t>
  </si>
  <si>
    <t xml:space="preserve">ג'ויסטיק שליטה </t>
  </si>
  <si>
    <t>דוחס וידאו לערוץ בודד</t>
  </si>
  <si>
    <t>דוחס וידאו ל-4 מצלמות</t>
  </si>
  <si>
    <t>מערכת הקלטה למצלמות IP מסוג NVR ל-8 ערוצים</t>
  </si>
  <si>
    <t>מערכת הקלטה למצלמות IP מסוג NVR ל-16 ערוצים</t>
  </si>
  <si>
    <t>מערכת גילוי והתראה</t>
  </si>
  <si>
    <t>סה"כ מערכת גילוי והתראה</t>
  </si>
  <si>
    <t>מערכת גילוי לטווח קצר</t>
  </si>
  <si>
    <t>מערכת גילוי לטווח בינוני</t>
  </si>
  <si>
    <t>מערכת גילוי לטווח ארוך</t>
  </si>
  <si>
    <t>תוכנת ניהול מכ"מים</t>
  </si>
  <si>
    <t>שרת תוכנת ניהול מכ"מים</t>
  </si>
  <si>
    <t>3.15</t>
  </si>
  <si>
    <t>3.16</t>
  </si>
  <si>
    <t>חייגן</t>
  </si>
  <si>
    <t>גלאי וילון</t>
  </si>
  <si>
    <t>4.10</t>
  </si>
  <si>
    <t>4.11</t>
  </si>
  <si>
    <t>4.12</t>
  </si>
  <si>
    <t>4.13</t>
  </si>
  <si>
    <t>4.14</t>
  </si>
  <si>
    <t>4.20</t>
  </si>
  <si>
    <t>שלוחת אינטרקום שולחנית IP כולל רישיון</t>
  </si>
  <si>
    <t>ניהול מבקרים</t>
  </si>
  <si>
    <t>סה"כ ניהול מבקרים</t>
  </si>
  <si>
    <t>קיוסק</t>
  </si>
  <si>
    <t>יכולת אימות פנים לקיוסק</t>
  </si>
  <si>
    <t>סורק תעודות</t>
  </si>
  <si>
    <t>תג מבקר</t>
  </si>
  <si>
    <t>תוכנת מבקרים</t>
  </si>
  <si>
    <t>מנשא + שרוך</t>
  </si>
  <si>
    <t xml:space="preserve">מסך 40" / 42" </t>
  </si>
  <si>
    <t>מרחיק HDMI</t>
  </si>
  <si>
    <t>אל-פסק 1KVA</t>
  </si>
  <si>
    <t>אל-פסק 2KVA</t>
  </si>
  <si>
    <t>מערכת סולארית</t>
  </si>
  <si>
    <t>יחידת I/O</t>
  </si>
  <si>
    <t>מעברים</t>
  </si>
  <si>
    <t>מטר</t>
  </si>
  <si>
    <t>תקשורת</t>
  </si>
  <si>
    <t>סה"כ תקשורת</t>
  </si>
  <si>
    <t>Switch תקשורת 24 פורטים מנוהל (L3)</t>
  </si>
  <si>
    <t>Switch תקשורת 24 פורטים מנוהל (L2)</t>
  </si>
  <si>
    <t>לוח ניתוב לשקעי 45RJ מסוכך</t>
  </si>
  <si>
    <t>שקע רשת</t>
  </si>
  <si>
    <t>נקודת תקשורת</t>
  </si>
  <si>
    <t>מתג תעשייתי לתנאי חוץ</t>
  </si>
  <si>
    <t>מודול אופטי מסוג Singlemode</t>
  </si>
  <si>
    <t>מגשר אופטי Single mode</t>
  </si>
  <si>
    <t xml:space="preserve">פנל אופטי לעד - 12/24 סיבים </t>
  </si>
  <si>
    <t>קופסת חיבורים אופטית</t>
  </si>
  <si>
    <t xml:space="preserve">ארון שרתים  </t>
  </si>
  <si>
    <t>ארונית תקשורת 19" - 15U</t>
  </si>
  <si>
    <t>ארונית תקשורת 19" - 20U</t>
  </si>
  <si>
    <t>ארונית תקשורת 19" - 10U</t>
  </si>
  <si>
    <t>נתב סלולרי תעשייתי</t>
  </si>
  <si>
    <t>חומת אש</t>
  </si>
  <si>
    <t>יחידת 8 כניסות I/O ע"ג IP</t>
  </si>
  <si>
    <t>מגן ברק</t>
  </si>
  <si>
    <t>סה"כ מעברים</t>
  </si>
  <si>
    <t>עמוד עץ 6 מטר</t>
  </si>
  <si>
    <t>עמוד עץ 8.5 מטר</t>
  </si>
  <si>
    <t>קוביית בטון 1x1 מטר</t>
  </si>
  <si>
    <t>הובלה והעתקת עמוד עץ קיים כולל קוביית בטון</t>
  </si>
  <si>
    <t>6 סיבים SM</t>
  </si>
  <si>
    <t>12 סיבים SM</t>
  </si>
  <si>
    <t>24 סיבים SM</t>
  </si>
  <si>
    <t>בקר ל-2 דלתות</t>
  </si>
  <si>
    <t>בקר ל-4 דלתות</t>
  </si>
  <si>
    <t>רישיון לחיבור רמקול/שופר קיים</t>
  </si>
  <si>
    <t>6.1,6.2</t>
  </si>
  <si>
    <t>מצלמת כיפה 4K</t>
  </si>
  <si>
    <t>6.10,6.17,6.18</t>
  </si>
  <si>
    <t>מצלמת צינור חיצונית 5 מגה פיקסל</t>
  </si>
  <si>
    <t>מצלמת צינור חיצונית 4K</t>
  </si>
  <si>
    <t>שרת בינה מלאכותית</t>
  </si>
  <si>
    <t>7.7,7</t>
  </si>
  <si>
    <t>7.8,7</t>
  </si>
  <si>
    <t>7.9,7</t>
  </si>
  <si>
    <t>9.4,9.5</t>
  </si>
  <si>
    <t>9.4,9.6</t>
  </si>
  <si>
    <t>9.4,9.7</t>
  </si>
  <si>
    <t>9.4,9.8</t>
  </si>
  <si>
    <t>9.4,9.9</t>
  </si>
  <si>
    <t>9.4,9.10</t>
  </si>
  <si>
    <t>9.4,9.11</t>
  </si>
  <si>
    <t>9.4,9.12</t>
  </si>
  <si>
    <t>9.4,9.13</t>
  </si>
  <si>
    <t>9.4,9.14</t>
  </si>
  <si>
    <t>9.4,9.15</t>
  </si>
  <si>
    <t>9.4,9.16</t>
  </si>
  <si>
    <t>כרטיס קרבה EM</t>
  </si>
  <si>
    <t>כרטיס קרבה Desfire</t>
  </si>
  <si>
    <t>תוספת הדפסה לכרטיס קרבה</t>
  </si>
  <si>
    <t>10.1,10.2,10.3</t>
  </si>
  <si>
    <t>ארון מטיפוס א'</t>
  </si>
  <si>
    <t>ארון מטיפוס ב'</t>
  </si>
  <si>
    <t>עמודון למצלמת LPR כולל מיגון</t>
  </si>
  <si>
    <t>סה"כ זיהוי לוחיות רישוי</t>
  </si>
  <si>
    <t>מערכת תקצור וידאו</t>
  </si>
  <si>
    <t>סה"כ מערכת תקצור וידאו</t>
  </si>
  <si>
    <t>חומרת ותוכנת מערכת תקצור וידאו</t>
  </si>
  <si>
    <t>רישיון לערוץ תקצור וידאו</t>
  </si>
  <si>
    <t>דוחס חומרתי</t>
  </si>
  <si>
    <t>דוחס תוכנתי</t>
  </si>
  <si>
    <t>כבל HDMI אופטי</t>
  </si>
  <si>
    <t>תקשורת P2P - לעד 2 ק"מ</t>
  </si>
  <si>
    <t>תקשורת P2P - לבין 2 עד 5 ק"מ</t>
  </si>
  <si>
    <t>תקשורת P2P - עורק למעל 5 ק"מ</t>
  </si>
  <si>
    <t>עמודית ותרנים</t>
  </si>
  <si>
    <t>סה"כ עמודים ותרנים</t>
  </si>
  <si>
    <t>עמוד מצלמה 5 מטר עם בסיס בטון</t>
  </si>
  <si>
    <t>עמוד מצלמה 8 מטר עם בסיס בטון</t>
  </si>
  <si>
    <t>עמוד מצלמה 12 מטר עם בסיס בטון</t>
  </si>
  <si>
    <t>סורג הגנה מפני טיפוס על עמוד</t>
  </si>
  <si>
    <t>עמוד אינטרקום וקורא תגים</t>
  </si>
  <si>
    <t>עבודות עפר וכלליות</t>
  </si>
  <si>
    <t>חפירה בקרקע סוג A (עד 1.2 מ') כולל פינוי לאתר מאושר</t>
  </si>
  <si>
    <t>מ"ק</t>
  </si>
  <si>
    <t>מילוי חוזר באדמה תקנית מהחפירה עם הידוק</t>
  </si>
  <si>
    <t>מילוי בחול נקי כולל הידוק שכבות</t>
  </si>
  <si>
    <t>מיקרו-טרנצ'ינג</t>
  </si>
  <si>
    <t>חיתוך באספלט בעובי עד 30 ס"מ ברוחב 10-15 ס"מ כולל פינוי שאריות</t>
  </si>
  <si>
    <t>מ'</t>
  </si>
  <si>
    <t>חפירה ידנית או מכנית לעומק 30-60 ס"מ</t>
  </si>
  <si>
    <t>הנחת שרוול/צינור מסוג HDPE קוטר 50/110 מ"מ</t>
  </si>
  <si>
    <t>מילוי בבזלת/חול וסגירה מחדש עם בטון/אספלט</t>
  </si>
  <si>
    <t>הנחת תשתיות צנרת</t>
  </si>
  <si>
    <t>הנחת צינור חשמל HDPE קוטר 110 מ"מ כולל פריסת חוט משיכה</t>
  </si>
  <si>
    <t>הנחת צינור תקשורת HDPE קוטר 50 מ"מ כולל פריסת חוט משיכה</t>
  </si>
  <si>
    <t>תאי בקרה (Handholes / Manholes)</t>
  </si>
  <si>
    <t>התקנת תיבת תקשורת בגודל 60x60 ס"מ כולל מכסה תקני</t>
  </si>
  <si>
    <t>יח'</t>
  </si>
  <si>
    <t>התקנת תיבת חשמל בגודל 60x60 ס"מ כולל מכסה</t>
  </si>
  <si>
    <t>עבודות חשמל מקדימות</t>
  </si>
  <si>
    <t>משיכת כבלי חשמל מסוג NYY 3x6 מ"מ² בצינור מוגן</t>
  </si>
  <si>
    <t>התקנת ארון חשמל חוץ IP66 כולל מא"ז, מפסק ראשי, חיבור לעמוד</t>
  </si>
  <si>
    <t>ניקוי האתר והחזרת מצב לקדמותו</t>
  </si>
  <si>
    <t>מ"ר</t>
  </si>
  <si>
    <t>כבילה ותשתיות</t>
  </si>
  <si>
    <t>עמודים ותרנים</t>
  </si>
  <si>
    <t>שרת מערכת שו"ב / AD / אחר</t>
  </si>
  <si>
    <t>התקנת Active Directory</t>
  </si>
  <si>
    <t>ציוד הרמה בגובה</t>
  </si>
  <si>
    <t>סה"כ ציוד הרמה בגובה</t>
  </si>
  <si>
    <t>במת מספריים</t>
  </si>
  <si>
    <t>במה טלסקופית</t>
  </si>
  <si>
    <t>במה מפרקית</t>
  </si>
  <si>
    <t>סל הרמה על רכב</t>
  </si>
  <si>
    <t>יום</t>
  </si>
  <si>
    <t>מחיר יחידה מקסימלי</t>
  </si>
  <si>
    <t>ארונית תקשורת 19" - 44U</t>
  </si>
  <si>
    <t>קרוסלה גבוהה</t>
  </si>
  <si>
    <t>מפעלים</t>
  </si>
  <si>
    <t>תחנות ניטור</t>
  </si>
  <si>
    <t>חיבור למוקד חיצוני (עלות חודשית)</t>
  </si>
  <si>
    <t>חיבור למוקד חיצוני (עלות התקנה חדש פעמית)</t>
  </si>
  <si>
    <t>כתב כמויות - מכרז לשדרוג, הקמה ותחזוקת מערכות אבטחה טכנולוגיות ותקשורת  - מועצה מקומית נאות חובב</t>
  </si>
  <si>
    <t>סיכום כתב כמויות - מכרז לשדרוג, הקמה ותחזוקת מערכות אבטחה טכנולוגיות ותקשורת  - מועצה מקומית נאות חובב</t>
  </si>
  <si>
    <t>שעות רג"י (עבור תוספות עתידיות שאינם במסגרת כתב הכמויות)</t>
  </si>
  <si>
    <t>סה"כ שעות רג"י (עבור תוספות עתידיות שאינם במסגרת כתב הכמויות)</t>
  </si>
  <si>
    <t>הובלה לאתר (הלוך-חזור) של אמצעי הרמה בגובה למעט סל הרמה על רכב</t>
  </si>
  <si>
    <t>יום עבודה צוות לניקוי מצלמות (עבור ניקוי מעבר לנדרש בהסכם השרות)</t>
  </si>
  <si>
    <t>מערכת כריזה ואינטרקום דיגיטלי</t>
  </si>
  <si>
    <t>שרת מערכת כריזה ואינטרקום דיגיטלי</t>
  </si>
  <si>
    <t>סה"כ מערכת כריזה ואינטרקום דיגיטלי</t>
  </si>
  <si>
    <t>רמקול תקרתי IP לתנאי פנים כולל רישיון</t>
  </si>
  <si>
    <t>רמקול קיר IP לתנאי פנים כולל רישיון</t>
  </si>
  <si>
    <t>שופר לתנאי חוץ IP כולל רישיון</t>
  </si>
  <si>
    <t>רמקול מקרן לתנאי חוץ IP כולל רישיון</t>
  </si>
  <si>
    <t>מתאם IP כולל רישיון</t>
  </si>
  <si>
    <t>מגבר כריזה IP כולל רישיון</t>
  </si>
  <si>
    <t>% הנחה</t>
  </si>
  <si>
    <t>מחיר לפרק לאחר הנחה</t>
  </si>
  <si>
    <t>סה"כ מחיר  לפני הנחה</t>
  </si>
  <si>
    <t>לחודש</t>
  </si>
  <si>
    <t>סקר אלחוט לאתר</t>
  </si>
  <si>
    <t>בקר קיר מסכים ל-4</t>
  </si>
  <si>
    <t>בקר קיר מסכים ל-6</t>
  </si>
  <si>
    <t>ההנחה הינה הנחה גורפת גם לפריטים בכמות 0</t>
  </si>
  <si>
    <t>גרסא 1.3 - 05/2026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</si>
</sst>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\-#,##0\ "/>
    <numFmt numFmtId="165" formatCode="&quot;₪&quot;\ #,##0"/>
    <numFmt numFmtId="166" formatCode="_ [$₪-40D]\ * #,##0.00_ ;_ [$₪-40D]\ * \-#,##0.00_ ;_ [$₪-40D]\ * &quot;-&quot;??_ ;_ @_ "/>
    <numFmt numFmtId="167" formatCode="&quot;₪&quot;\ #,##0.0"/>
    <numFmt numFmtId="168" formatCode="0.0"/>
    <numFmt numFmtId="169" formatCode="0.000"/>
  </numFmts>
  <fonts count="2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u/>
      <sz val="14"/>
      <color theme="1"/>
      <name val="Tahoma"/>
      <family val="2"/>
    </font>
    <font>
      <b/>
      <sz val="12"/>
      <color theme="1"/>
      <name val="Tahoma"/>
      <family val="2"/>
    </font>
    <font>
      <b/>
      <u/>
      <sz val="11"/>
      <color theme="1"/>
      <name val="Tahoma"/>
      <family val="2"/>
    </font>
    <font>
      <sz val="18"/>
      <color theme="1"/>
      <name val="Tahoma"/>
      <family val="2"/>
    </font>
    <font>
      <b/>
      <u/>
      <sz val="18"/>
      <color theme="1"/>
      <name val="Tahoma"/>
      <family val="2"/>
    </font>
    <font>
      <b/>
      <u/>
      <sz val="20"/>
      <color theme="1"/>
      <name val="Tahoma"/>
      <family val="2"/>
    </font>
    <font>
      <b/>
      <u/>
      <sz val="16"/>
      <color theme="1"/>
      <name val="Tahoma"/>
      <family val="2"/>
    </font>
    <font>
      <sz val="12"/>
      <color theme="1"/>
      <name val="Tahoma"/>
      <family val="2"/>
    </font>
    <font>
      <b/>
      <sz val="18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sz val="12"/>
      <color rgb="FFFF000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u/>
      <sz val="20"/>
      <name val="Tahoma"/>
      <family val="2"/>
    </font>
    <font>
      <b/>
      <sz val="12"/>
      <name val="Tahoma"/>
      <family val="2"/>
    </font>
    <font>
      <sz val="11"/>
      <color theme="1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2" fillId="0" borderId="0"/>
    <xf numFmtId="0" fontId="23" fillId="11" borderId="0" applyNumberFormat="0" applyBorder="0" applyAlignment="0" applyProtection="0"/>
  </cellStyleXfs>
  <cellXfs count="361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2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right" vertical="center" wrapText="1" readingOrder="2"/>
    </xf>
    <xf numFmtId="0" fontId="13" fillId="6" borderId="9" xfId="0" applyFont="1" applyFill="1" applyBorder="1" applyAlignment="1">
      <alignment horizontal="center" vertical="center" wrapText="1" readingOrder="1"/>
    </xf>
    <xf numFmtId="0" fontId="13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 wrapText="1" readingOrder="2"/>
    </xf>
    <xf numFmtId="0" fontId="13" fillId="0" borderId="7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 wrapText="1" readingOrder="2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right" vertical="center" wrapText="1" readingOrder="2"/>
    </xf>
    <xf numFmtId="0" fontId="13" fillId="3" borderId="34" xfId="0" applyFont="1" applyFill="1" applyBorder="1" applyAlignment="1">
      <alignment horizontal="center" vertical="center" wrapText="1" readingOrder="1"/>
    </xf>
    <xf numFmtId="0" fontId="13" fillId="3" borderId="34" xfId="0" applyFont="1" applyFill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 readingOrder="1"/>
    </xf>
    <xf numFmtId="0" fontId="13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 wrapText="1" readingOrder="2"/>
    </xf>
    <xf numFmtId="0" fontId="13" fillId="3" borderId="9" xfId="0" applyFont="1" applyFill="1" applyBorder="1" applyAlignment="1">
      <alignment horizontal="center" vertical="center" wrapText="1" readingOrder="1"/>
    </xf>
    <xf numFmtId="0" fontId="13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 readingOrder="2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6" borderId="25" xfId="0" applyNumberFormat="1" applyFont="1" applyFill="1" applyBorder="1" applyAlignment="1">
      <alignment horizontal="center" vertical="center" wrapText="1"/>
    </xf>
    <xf numFmtId="165" fontId="7" fillId="6" borderId="8" xfId="0" applyNumberFormat="1" applyFont="1" applyFill="1" applyBorder="1" applyAlignment="1">
      <alignment horizontal="center" vertical="center" wrapText="1"/>
    </xf>
    <xf numFmtId="165" fontId="7" fillId="6" borderId="9" xfId="0" applyNumberFormat="1" applyFont="1" applyFill="1" applyBorder="1" applyAlignment="1">
      <alignment horizontal="center" vertical="center" wrapText="1"/>
    </xf>
    <xf numFmtId="165" fontId="13" fillId="5" borderId="16" xfId="0" applyNumberFormat="1" applyFont="1" applyFill="1" applyBorder="1" applyAlignment="1">
      <alignment horizontal="center" vertical="center" wrapText="1"/>
    </xf>
    <xf numFmtId="165" fontId="7" fillId="3" borderId="25" xfId="0" applyNumberFormat="1" applyFont="1" applyFill="1" applyBorder="1" applyAlignment="1">
      <alignment horizontal="center" vertical="center" wrapText="1"/>
    </xf>
    <xf numFmtId="165" fontId="7" fillId="6" borderId="35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right" vertical="center" wrapText="1" readingOrder="2"/>
    </xf>
    <xf numFmtId="0" fontId="13" fillId="9" borderId="7" xfId="0" applyFont="1" applyFill="1" applyBorder="1" applyAlignment="1">
      <alignment horizontal="center" vertical="center" wrapText="1" readingOrder="1"/>
    </xf>
    <xf numFmtId="0" fontId="13" fillId="9" borderId="7" xfId="0" applyFont="1" applyFill="1" applyBorder="1" applyAlignment="1">
      <alignment horizontal="center" vertical="center"/>
    </xf>
    <xf numFmtId="165" fontId="13" fillId="9" borderId="16" xfId="0" applyNumberFormat="1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right" vertical="center" wrapText="1" readingOrder="2"/>
    </xf>
    <xf numFmtId="0" fontId="13" fillId="9" borderId="1" xfId="0" applyFont="1" applyFill="1" applyBorder="1" applyAlignment="1">
      <alignment horizontal="center" vertical="center" wrapText="1" readingOrder="1"/>
    </xf>
    <xf numFmtId="0" fontId="13" fillId="9" borderId="1" xfId="0" applyFont="1" applyFill="1" applyBorder="1" applyAlignment="1">
      <alignment horizontal="center" vertical="center"/>
    </xf>
    <xf numFmtId="165" fontId="13" fillId="0" borderId="16" xfId="0" applyNumberFormat="1" applyFont="1" applyBorder="1" applyAlignment="1">
      <alignment horizontal="center" vertical="center" wrapText="1"/>
    </xf>
    <xf numFmtId="0" fontId="13" fillId="0" borderId="16" xfId="0" quotePrefix="1" applyFont="1" applyBorder="1" applyAlignment="1">
      <alignment horizontal="center" vertical="center"/>
    </xf>
    <xf numFmtId="165" fontId="7" fillId="6" borderId="33" xfId="0" applyNumberFormat="1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165" fontId="13" fillId="9" borderId="1" xfId="0" applyNumberFormat="1" applyFont="1" applyFill="1" applyBorder="1" applyAlignment="1">
      <alignment horizontal="center" vertical="center" wrapText="1"/>
    </xf>
    <xf numFmtId="165" fontId="13" fillId="9" borderId="11" xfId="0" applyNumberFormat="1" applyFont="1" applyFill="1" applyBorder="1" applyAlignment="1">
      <alignment horizontal="center" vertical="center" wrapText="1"/>
    </xf>
    <xf numFmtId="165" fontId="13" fillId="9" borderId="2" xfId="0" applyNumberFormat="1" applyFont="1" applyFill="1" applyBorder="1" applyAlignment="1">
      <alignment horizontal="center" vertical="center" wrapText="1"/>
    </xf>
    <xf numFmtId="165" fontId="13" fillId="9" borderId="4" xfId="0" applyNumberFormat="1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right" vertical="center" wrapText="1" readingOrder="2"/>
    </xf>
    <xf numFmtId="0" fontId="13" fillId="0" borderId="48" xfId="0" applyFont="1" applyBorder="1" applyAlignment="1">
      <alignment horizontal="center" vertical="center" wrapText="1" readingOrder="1"/>
    </xf>
    <xf numFmtId="0" fontId="13" fillId="0" borderId="48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 readingOrder="2"/>
    </xf>
    <xf numFmtId="0" fontId="3" fillId="7" borderId="21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right" vertical="center" wrapText="1" readingOrder="2"/>
    </xf>
    <xf numFmtId="0" fontId="3" fillId="7" borderId="18" xfId="0" applyFont="1" applyFill="1" applyBorder="1" applyAlignment="1">
      <alignment horizontal="center" vertical="center" wrapText="1"/>
    </xf>
    <xf numFmtId="165" fontId="0" fillId="0" borderId="0" xfId="0" applyNumberFormat="1"/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 wrapText="1" readingOrder="2"/>
    </xf>
    <xf numFmtId="165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 wrapText="1" readingOrder="2"/>
    </xf>
    <xf numFmtId="165" fontId="3" fillId="0" borderId="32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center" wrapText="1" readingOrder="2"/>
    </xf>
    <xf numFmtId="165" fontId="3" fillId="0" borderId="39" xfId="0" applyNumberFormat="1" applyFont="1" applyBorder="1" applyAlignment="1">
      <alignment horizontal="center" vertical="center"/>
    </xf>
    <xf numFmtId="165" fontId="3" fillId="7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2"/>
    </xf>
    <xf numFmtId="0" fontId="7" fillId="6" borderId="34" xfId="0" applyFont="1" applyFill="1" applyBorder="1" applyAlignment="1">
      <alignment horizontal="right" vertical="center" wrapText="1" readingOrder="2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right" vertical="center" wrapText="1" readingOrder="2"/>
    </xf>
    <xf numFmtId="0" fontId="13" fillId="3" borderId="44" xfId="0" applyFont="1" applyFill="1" applyBorder="1" applyAlignment="1">
      <alignment horizontal="center" vertical="center" wrapText="1" readingOrder="1"/>
    </xf>
    <xf numFmtId="0" fontId="13" fillId="3" borderId="45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right" vertical="center" wrapText="1" readingOrder="2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2" xfId="0" applyFont="1" applyBorder="1" applyAlignment="1">
      <alignment horizontal="right" vertical="center" wrapText="1" readingOrder="2"/>
    </xf>
    <xf numFmtId="0" fontId="13" fillId="0" borderId="12" xfId="0" applyFont="1" applyBorder="1" applyAlignment="1">
      <alignment horizontal="center" vertical="center" wrapText="1" readingOrder="1"/>
    </xf>
    <xf numFmtId="165" fontId="13" fillId="5" borderId="42" xfId="0" applyNumberFormat="1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/>
    </xf>
    <xf numFmtId="0" fontId="13" fillId="0" borderId="49" xfId="0" applyFont="1" applyBorder="1" applyAlignment="1">
      <alignment vertical="center" wrapText="1"/>
    </xf>
    <xf numFmtId="0" fontId="13" fillId="0" borderId="50" xfId="0" applyFont="1" applyBorder="1" applyAlignment="1">
      <alignment vertical="center" wrapText="1"/>
    </xf>
    <xf numFmtId="0" fontId="13" fillId="3" borderId="22" xfId="0" applyFont="1" applyFill="1" applyBorder="1" applyAlignment="1">
      <alignment vertical="center" wrapText="1"/>
    </xf>
    <xf numFmtId="0" fontId="13" fillId="6" borderId="18" xfId="0" applyFont="1" applyFill="1" applyBorder="1" applyAlignment="1">
      <alignment vertical="center" wrapText="1"/>
    </xf>
    <xf numFmtId="0" fontId="13" fillId="9" borderId="49" xfId="0" applyFont="1" applyFill="1" applyBorder="1" applyAlignment="1">
      <alignment vertical="center" wrapText="1"/>
    </xf>
    <xf numFmtId="0" fontId="13" fillId="6" borderId="22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vertical="center" wrapText="1"/>
    </xf>
    <xf numFmtId="166" fontId="7" fillId="0" borderId="31" xfId="0" applyNumberFormat="1" applyFont="1" applyBorder="1" applyAlignment="1" applyProtection="1">
      <alignment horizontal="center" vertical="center"/>
      <protection locked="0"/>
    </xf>
    <xf numFmtId="166" fontId="7" fillId="0" borderId="32" xfId="0" applyNumberFormat="1" applyFont="1" applyBorder="1" applyAlignment="1" applyProtection="1">
      <alignment horizontal="center" vertical="center"/>
      <protection locked="0"/>
    </xf>
    <xf numFmtId="166" fontId="13" fillId="3" borderId="19" xfId="0" applyNumberFormat="1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166" fontId="7" fillId="0" borderId="38" xfId="0" applyNumberFormat="1" applyFont="1" applyBorder="1" applyAlignment="1" applyProtection="1">
      <alignment horizontal="center" vertical="center"/>
      <protection locked="0"/>
    </xf>
    <xf numFmtId="166" fontId="7" fillId="9" borderId="38" xfId="0" applyNumberFormat="1" applyFont="1" applyFill="1" applyBorder="1" applyAlignment="1" applyProtection="1">
      <alignment horizontal="center" vertical="center"/>
      <protection locked="0"/>
    </xf>
    <xf numFmtId="166" fontId="7" fillId="0" borderId="23" xfId="0" applyNumberFormat="1" applyFont="1" applyBorder="1" applyAlignment="1" applyProtection="1">
      <alignment horizontal="center" vertical="center"/>
      <protection locked="0"/>
    </xf>
    <xf numFmtId="166" fontId="7" fillId="5" borderId="38" xfId="0" applyNumberFormat="1" applyFont="1" applyFill="1" applyBorder="1" applyAlignment="1">
      <alignment horizontal="center" vertical="center"/>
    </xf>
    <xf numFmtId="166" fontId="13" fillId="3" borderId="13" xfId="0" applyNumberFormat="1" applyFont="1" applyFill="1" applyBorder="1" applyAlignment="1">
      <alignment horizontal="center" vertical="center"/>
    </xf>
    <xf numFmtId="166" fontId="7" fillId="5" borderId="32" xfId="0" applyNumberFormat="1" applyFont="1" applyFill="1" applyBorder="1" applyAlignment="1">
      <alignment horizontal="center" vertical="center"/>
    </xf>
    <xf numFmtId="165" fontId="13" fillId="0" borderId="54" xfId="0" applyNumberFormat="1" applyFont="1" applyBorder="1" applyAlignment="1">
      <alignment horizontal="center" vertical="center" wrapText="1"/>
    </xf>
    <xf numFmtId="165" fontId="13" fillId="5" borderId="54" xfId="0" applyNumberFormat="1" applyFont="1" applyFill="1" applyBorder="1" applyAlignment="1">
      <alignment horizontal="center" vertical="center" wrapText="1"/>
    </xf>
    <xf numFmtId="165" fontId="7" fillId="3" borderId="15" xfId="0" applyNumberFormat="1" applyFont="1" applyFill="1" applyBorder="1" applyAlignment="1">
      <alignment horizontal="center" vertical="center" wrapText="1"/>
    </xf>
    <xf numFmtId="165" fontId="13" fillId="9" borderId="54" xfId="0" applyNumberFormat="1" applyFont="1" applyFill="1" applyBorder="1" applyAlignment="1">
      <alignment horizontal="center" vertical="center" wrapText="1"/>
    </xf>
    <xf numFmtId="166" fontId="7" fillId="0" borderId="55" xfId="0" applyNumberFormat="1" applyFont="1" applyBorder="1" applyAlignment="1" applyProtection="1">
      <alignment horizontal="center" vertical="center"/>
      <protection locked="0"/>
    </xf>
    <xf numFmtId="166" fontId="7" fillId="0" borderId="30" xfId="0" applyNumberFormat="1" applyFont="1" applyBorder="1" applyAlignment="1" applyProtection="1">
      <alignment horizontal="center" vertical="center"/>
      <protection locked="0"/>
    </xf>
    <xf numFmtId="166" fontId="13" fillId="3" borderId="20" xfId="0" applyNumberFormat="1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166" fontId="7" fillId="9" borderId="55" xfId="0" applyNumberFormat="1" applyFont="1" applyFill="1" applyBorder="1" applyAlignment="1" applyProtection="1">
      <alignment horizontal="center" vertical="center"/>
      <protection locked="0"/>
    </xf>
    <xf numFmtId="166" fontId="7" fillId="0" borderId="29" xfId="0" applyNumberFormat="1" applyFont="1" applyBorder="1" applyAlignment="1" applyProtection="1">
      <alignment horizontal="center" vertical="center"/>
      <protection locked="0"/>
    </xf>
    <xf numFmtId="166" fontId="7" fillId="0" borderId="24" xfId="0" applyNumberFormat="1" applyFont="1" applyBorder="1" applyAlignment="1" applyProtection="1">
      <alignment horizontal="center" vertical="center"/>
      <protection locked="0"/>
    </xf>
    <xf numFmtId="166" fontId="7" fillId="5" borderId="55" xfId="0" applyNumberFormat="1" applyFont="1" applyFill="1" applyBorder="1" applyAlignment="1">
      <alignment horizontal="center" vertical="center"/>
    </xf>
    <xf numFmtId="166" fontId="7" fillId="5" borderId="30" xfId="0" applyNumberFormat="1" applyFont="1" applyFill="1" applyBorder="1" applyAlignment="1">
      <alignment horizontal="center" vertical="center"/>
    </xf>
    <xf numFmtId="166" fontId="13" fillId="3" borderId="14" xfId="0" applyNumberFormat="1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right" vertical="center" wrapText="1" readingOrder="2"/>
    </xf>
    <xf numFmtId="0" fontId="13" fillId="9" borderId="11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right" vertical="center" wrapText="1" readingOrder="2"/>
    </xf>
    <xf numFmtId="165" fontId="13" fillId="0" borderId="42" xfId="0" applyNumberFormat="1" applyFont="1" applyBorder="1" applyAlignment="1">
      <alignment horizontal="center" vertical="center" wrapText="1"/>
    </xf>
    <xf numFmtId="165" fontId="13" fillId="9" borderId="26" xfId="0" applyNumberFormat="1" applyFont="1" applyFill="1" applyBorder="1" applyAlignment="1">
      <alignment horizontal="center" vertical="center" wrapText="1"/>
    </xf>
    <xf numFmtId="165" fontId="13" fillId="9" borderId="27" xfId="0" applyNumberFormat="1" applyFont="1" applyFill="1" applyBorder="1" applyAlignment="1">
      <alignment horizontal="center" vertical="center" wrapText="1"/>
    </xf>
    <xf numFmtId="165" fontId="7" fillId="3" borderId="28" xfId="0" applyNumberFormat="1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165" fontId="13" fillId="9" borderId="42" xfId="0" applyNumberFormat="1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 wrapText="1"/>
    </xf>
    <xf numFmtId="165" fontId="13" fillId="9" borderId="56" xfId="0" applyNumberFormat="1" applyFont="1" applyFill="1" applyBorder="1" applyAlignment="1">
      <alignment horizontal="center" vertical="center" wrapText="1"/>
    </xf>
    <xf numFmtId="165" fontId="13" fillId="9" borderId="57" xfId="0" applyNumberFormat="1" applyFont="1" applyFill="1" applyBorder="1" applyAlignment="1">
      <alignment horizontal="center" vertical="center" wrapText="1"/>
    </xf>
    <xf numFmtId="165" fontId="13" fillId="0" borderId="31" xfId="0" applyNumberFormat="1" applyFont="1" applyBorder="1" applyAlignment="1">
      <alignment horizontal="center" vertical="center" wrapText="1"/>
    </xf>
    <xf numFmtId="165" fontId="13" fillId="0" borderId="38" xfId="0" applyNumberFormat="1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165" fontId="13" fillId="5" borderId="38" xfId="0" applyNumberFormat="1" applyFont="1" applyFill="1" applyBorder="1" applyAlignment="1">
      <alignment horizontal="center" vertical="center" wrapText="1"/>
    </xf>
    <xf numFmtId="165" fontId="13" fillId="9" borderId="38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165" fontId="13" fillId="9" borderId="31" xfId="0" applyNumberFormat="1" applyFont="1" applyFill="1" applyBorder="1" applyAlignment="1">
      <alignment horizontal="center" vertical="center" wrapText="1"/>
    </xf>
    <xf numFmtId="165" fontId="13" fillId="9" borderId="32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 wrapText="1" readingOrder="2"/>
    </xf>
    <xf numFmtId="0" fontId="19" fillId="0" borderId="0" xfId="0" applyFont="1" applyAlignment="1">
      <alignment horizontal="center" vertical="center" readingOrder="2"/>
    </xf>
    <xf numFmtId="0" fontId="18" fillId="6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 readingOrder="2"/>
    </xf>
    <xf numFmtId="0" fontId="18" fillId="9" borderId="1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2" fontId="13" fillId="0" borderId="4" xfId="0" quotePrefix="1" applyNumberFormat="1" applyFont="1" applyBorder="1" applyAlignment="1">
      <alignment horizontal="center" vertical="center"/>
    </xf>
    <xf numFmtId="2" fontId="13" fillId="0" borderId="1" xfId="0" quotePrefix="1" applyNumberFormat="1" applyFont="1" applyBorder="1" applyAlignment="1">
      <alignment horizontal="center" vertical="center" wrapText="1" readingOrder="1"/>
    </xf>
    <xf numFmtId="165" fontId="13" fillId="5" borderId="40" xfId="0" applyNumberFormat="1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vertical="center" wrapText="1"/>
    </xf>
    <xf numFmtId="0" fontId="13" fillId="0" borderId="58" xfId="0" applyFont="1" applyBorder="1" applyAlignment="1">
      <alignment horizontal="center" vertical="center"/>
    </xf>
    <xf numFmtId="2" fontId="13" fillId="0" borderId="48" xfId="0" applyNumberFormat="1" applyFont="1" applyBorder="1" applyAlignment="1">
      <alignment horizontal="center" vertical="center" wrapText="1" readingOrder="1"/>
    </xf>
    <xf numFmtId="0" fontId="13" fillId="0" borderId="59" xfId="0" applyFont="1" applyBorder="1" applyAlignment="1">
      <alignment horizontal="center" vertical="center"/>
    </xf>
    <xf numFmtId="166" fontId="7" fillId="5" borderId="39" xfId="0" applyNumberFormat="1" applyFont="1" applyFill="1" applyBorder="1" applyAlignment="1">
      <alignment horizontal="center" vertical="center"/>
    </xf>
    <xf numFmtId="166" fontId="7" fillId="5" borderId="37" xfId="0" applyNumberFormat="1" applyFont="1" applyFill="1" applyBorder="1" applyAlignment="1">
      <alignment horizontal="center" vertical="center"/>
    </xf>
    <xf numFmtId="166" fontId="7" fillId="5" borderId="53" xfId="0" applyNumberFormat="1" applyFont="1" applyFill="1" applyBorder="1" applyAlignment="1">
      <alignment horizontal="center" vertical="center"/>
    </xf>
    <xf numFmtId="2" fontId="13" fillId="0" borderId="58" xfId="0" applyNumberFormat="1" applyFont="1" applyBorder="1" applyAlignment="1">
      <alignment horizontal="center" vertical="center"/>
    </xf>
    <xf numFmtId="0" fontId="7" fillId="10" borderId="9" xfId="0" applyFont="1" applyFill="1" applyBorder="1" applyAlignment="1">
      <alignment horizontal="right" vertical="center" wrapText="1" readingOrder="2"/>
    </xf>
    <xf numFmtId="0" fontId="13" fillId="10" borderId="9" xfId="0" applyFont="1" applyFill="1" applyBorder="1" applyAlignment="1">
      <alignment horizontal="center" vertical="center" wrapText="1" readingOrder="1"/>
    </xf>
    <xf numFmtId="0" fontId="13" fillId="10" borderId="9" xfId="0" applyFont="1" applyFill="1" applyBorder="1" applyAlignment="1">
      <alignment horizontal="center" vertical="center"/>
    </xf>
    <xf numFmtId="165" fontId="7" fillId="10" borderId="8" xfId="0" applyNumberFormat="1" applyFont="1" applyFill="1" applyBorder="1" applyAlignment="1">
      <alignment horizontal="center" vertical="center" wrapText="1"/>
    </xf>
    <xf numFmtId="165" fontId="7" fillId="10" borderId="9" xfId="0" applyNumberFormat="1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5" fontId="7" fillId="3" borderId="36" xfId="0" applyNumberFormat="1" applyFont="1" applyFill="1" applyBorder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 wrapText="1"/>
    </xf>
    <xf numFmtId="0" fontId="13" fillId="3" borderId="36" xfId="0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9" borderId="46" xfId="0" applyFont="1" applyFill="1" applyBorder="1" applyAlignment="1">
      <alignment horizontal="center" vertical="center"/>
    </xf>
    <xf numFmtId="0" fontId="13" fillId="9" borderId="58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right" vertical="center" wrapText="1" readingOrder="2"/>
    </xf>
    <xf numFmtId="0" fontId="13" fillId="9" borderId="48" xfId="0" applyFont="1" applyFill="1" applyBorder="1" applyAlignment="1">
      <alignment horizontal="center" vertical="center" wrapText="1" readingOrder="1"/>
    </xf>
    <xf numFmtId="0" fontId="13" fillId="9" borderId="48" xfId="0" applyFont="1" applyFill="1" applyBorder="1" applyAlignment="1">
      <alignment horizontal="center" vertical="center"/>
    </xf>
    <xf numFmtId="0" fontId="13" fillId="9" borderId="59" xfId="0" applyFont="1" applyFill="1" applyBorder="1" applyAlignment="1">
      <alignment horizontal="center" vertical="center"/>
    </xf>
    <xf numFmtId="165" fontId="13" fillId="9" borderId="58" xfId="0" applyNumberFormat="1" applyFont="1" applyFill="1" applyBorder="1" applyAlignment="1">
      <alignment horizontal="center" vertical="center" wrapText="1"/>
    </xf>
    <xf numFmtId="165" fontId="13" fillId="9" borderId="62" xfId="0" applyNumberFormat="1" applyFont="1" applyFill="1" applyBorder="1" applyAlignment="1">
      <alignment horizontal="center" vertical="center" wrapText="1"/>
    </xf>
    <xf numFmtId="165" fontId="13" fillId="9" borderId="39" xfId="0" applyNumberFormat="1" applyFont="1" applyFill="1" applyBorder="1" applyAlignment="1">
      <alignment horizontal="center" vertical="center" wrapText="1"/>
    </xf>
    <xf numFmtId="165" fontId="13" fillId="9" borderId="60" xfId="0" applyNumberFormat="1" applyFont="1" applyFill="1" applyBorder="1" applyAlignment="1">
      <alignment horizontal="center" vertical="center" wrapText="1"/>
    </xf>
    <xf numFmtId="165" fontId="13" fillId="9" borderId="48" xfId="0" applyNumberFormat="1" applyFont="1" applyFill="1" applyBorder="1" applyAlignment="1">
      <alignment horizontal="center" vertical="center" wrapText="1"/>
    </xf>
    <xf numFmtId="166" fontId="7" fillId="9" borderId="53" xfId="0" applyNumberFormat="1" applyFont="1" applyFill="1" applyBorder="1" applyAlignment="1" applyProtection="1">
      <alignment horizontal="center" vertical="center"/>
      <protection locked="0"/>
    </xf>
    <xf numFmtId="166" fontId="7" fillId="9" borderId="0" xfId="0" applyNumberFormat="1" applyFont="1" applyFill="1" applyAlignment="1" applyProtection="1">
      <alignment horizontal="center" vertical="center"/>
      <protection locked="0"/>
    </xf>
    <xf numFmtId="0" fontId="13" fillId="9" borderId="52" xfId="0" applyFont="1" applyFill="1" applyBorder="1" applyAlignment="1">
      <alignment vertical="center" wrapText="1"/>
    </xf>
    <xf numFmtId="0" fontId="18" fillId="3" borderId="10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readingOrder="2"/>
    </xf>
    <xf numFmtId="167" fontId="4" fillId="0" borderId="0" xfId="0" applyNumberFormat="1" applyFont="1" applyAlignment="1">
      <alignment horizontal="center" vertical="center" readingOrder="2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6" borderId="35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9" borderId="63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10" borderId="25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9" fontId="4" fillId="0" borderId="0" xfId="1" applyFont="1" applyAlignment="1">
      <alignment horizontal="center" vertical="center" wrapText="1"/>
    </xf>
    <xf numFmtId="168" fontId="13" fillId="0" borderId="16" xfId="0" applyNumberFormat="1" applyFont="1" applyBorder="1" applyAlignment="1">
      <alignment horizontal="center" vertical="center"/>
    </xf>
    <xf numFmtId="165" fontId="13" fillId="0" borderId="40" xfId="0" applyNumberFormat="1" applyFont="1" applyBorder="1" applyAlignment="1">
      <alignment horizontal="center" vertical="center" wrapText="1"/>
    </xf>
    <xf numFmtId="165" fontId="13" fillId="0" borderId="67" xfId="0" applyNumberFormat="1" applyFont="1" applyBorder="1" applyAlignment="1">
      <alignment horizontal="center" vertical="center" wrapText="1"/>
    </xf>
    <xf numFmtId="165" fontId="13" fillId="0" borderId="53" xfId="0" applyNumberFormat="1" applyFont="1" applyBorder="1" applyAlignment="1">
      <alignment horizontal="center" vertical="center" wrapText="1"/>
    </xf>
    <xf numFmtId="165" fontId="13" fillId="0" borderId="68" xfId="0" applyNumberFormat="1" applyFont="1" applyBorder="1" applyAlignment="1">
      <alignment horizontal="center" vertical="center" wrapText="1"/>
    </xf>
    <xf numFmtId="166" fontId="7" fillId="0" borderId="53" xfId="0" applyNumberFormat="1" applyFont="1" applyBorder="1" applyAlignment="1" applyProtection="1">
      <alignment horizontal="center" vertical="center"/>
      <protection locked="0"/>
    </xf>
    <xf numFmtId="166" fontId="7" fillId="0" borderId="0" xfId="0" applyNumberFormat="1" applyFont="1" applyAlignment="1" applyProtection="1">
      <alignment horizontal="center" vertical="center"/>
      <protection locked="0"/>
    </xf>
    <xf numFmtId="166" fontId="7" fillId="0" borderId="69" xfId="0" applyNumberFormat="1" applyFont="1" applyBorder="1" applyAlignment="1" applyProtection="1">
      <alignment horizontal="center" vertical="center"/>
      <protection locked="0"/>
    </xf>
    <xf numFmtId="166" fontId="7" fillId="0" borderId="54" xfId="0" applyNumberFormat="1" applyFont="1" applyBorder="1" applyAlignment="1" applyProtection="1">
      <alignment horizontal="center" vertical="center"/>
      <protection locked="0"/>
    </xf>
    <xf numFmtId="166" fontId="7" fillId="0" borderId="66" xfId="0" applyNumberFormat="1" applyFont="1" applyBorder="1" applyAlignment="1" applyProtection="1">
      <alignment horizontal="center" vertical="center"/>
      <protection locked="0"/>
    </xf>
    <xf numFmtId="166" fontId="7" fillId="0" borderId="67" xfId="0" applyNumberFormat="1" applyFont="1" applyBorder="1" applyAlignment="1" applyProtection="1">
      <alignment horizontal="center" vertical="center"/>
      <protection locked="0"/>
    </xf>
    <xf numFmtId="0" fontId="13" fillId="3" borderId="47" xfId="0" applyFont="1" applyFill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70" xfId="0" applyFont="1" applyBorder="1" applyAlignment="1">
      <alignment vertical="center" wrapText="1"/>
    </xf>
    <xf numFmtId="165" fontId="7" fillId="0" borderId="51" xfId="0" applyNumberFormat="1" applyFont="1" applyBorder="1" applyAlignment="1">
      <alignment horizontal="center" vertical="center" wrapText="1"/>
    </xf>
    <xf numFmtId="165" fontId="7" fillId="0" borderId="50" xfId="0" applyNumberFormat="1" applyFont="1" applyBorder="1" applyAlignment="1">
      <alignment horizontal="center" vertical="center" wrapText="1"/>
    </xf>
    <xf numFmtId="165" fontId="7" fillId="0" borderId="71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 readingOrder="1"/>
    </xf>
    <xf numFmtId="168" fontId="13" fillId="0" borderId="1" xfId="0" applyNumberFormat="1" applyFont="1" applyBorder="1" applyAlignment="1">
      <alignment horizontal="center" vertical="center" wrapText="1" readingOrder="1"/>
    </xf>
    <xf numFmtId="165" fontId="13" fillId="0" borderId="32" xfId="0" applyNumberFormat="1" applyFont="1" applyBorder="1" applyAlignment="1">
      <alignment horizontal="center" vertical="center" wrapText="1"/>
    </xf>
    <xf numFmtId="165" fontId="13" fillId="0" borderId="70" xfId="0" applyNumberFormat="1" applyFont="1" applyBorder="1" applyAlignment="1">
      <alignment horizontal="center" vertical="center" wrapText="1"/>
    </xf>
    <xf numFmtId="165" fontId="7" fillId="6" borderId="18" xfId="0" applyNumberFormat="1" applyFont="1" applyFill="1" applyBorder="1" applyAlignment="1">
      <alignment horizontal="center" vertical="center" wrapText="1"/>
    </xf>
    <xf numFmtId="165" fontId="7" fillId="0" borderId="49" xfId="0" applyNumberFormat="1" applyFont="1" applyBorder="1" applyAlignment="1">
      <alignment horizontal="center" vertical="center" wrapText="1"/>
    </xf>
    <xf numFmtId="165" fontId="7" fillId="3" borderId="22" xfId="0" applyNumberFormat="1" applyFont="1" applyFill="1" applyBorder="1" applyAlignment="1">
      <alignment horizontal="center" vertical="center" wrapText="1"/>
    </xf>
    <xf numFmtId="165" fontId="7" fillId="5" borderId="49" xfId="0" applyNumberFormat="1" applyFont="1" applyFill="1" applyBorder="1" applyAlignment="1">
      <alignment horizontal="center" vertical="center" wrapText="1"/>
    </xf>
    <xf numFmtId="165" fontId="7" fillId="5" borderId="50" xfId="0" applyNumberFormat="1" applyFont="1" applyFill="1" applyBorder="1" applyAlignment="1">
      <alignment horizontal="center" vertical="center" wrapText="1"/>
    </xf>
    <xf numFmtId="165" fontId="7" fillId="6" borderId="22" xfId="0" applyNumberFormat="1" applyFont="1" applyFill="1" applyBorder="1" applyAlignment="1">
      <alignment horizontal="center" vertical="center" wrapText="1"/>
    </xf>
    <xf numFmtId="165" fontId="7" fillId="3" borderId="47" xfId="0" applyNumberFormat="1" applyFont="1" applyFill="1" applyBorder="1" applyAlignment="1">
      <alignment horizontal="center" vertical="center" wrapText="1"/>
    </xf>
    <xf numFmtId="165" fontId="7" fillId="9" borderId="50" xfId="0" applyNumberFormat="1" applyFont="1" applyFill="1" applyBorder="1" applyAlignment="1">
      <alignment horizontal="center" vertical="center" wrapText="1"/>
    </xf>
    <xf numFmtId="165" fontId="7" fillId="3" borderId="18" xfId="0" applyNumberFormat="1" applyFont="1" applyFill="1" applyBorder="1" applyAlignment="1">
      <alignment horizontal="center" vertical="center" wrapText="1"/>
    </xf>
    <xf numFmtId="165" fontId="7" fillId="9" borderId="51" xfId="0" applyNumberFormat="1" applyFont="1" applyFill="1" applyBorder="1" applyAlignment="1">
      <alignment horizontal="center" vertical="center" wrapText="1"/>
    </xf>
    <xf numFmtId="165" fontId="7" fillId="9" borderId="72" xfId="0" applyNumberFormat="1" applyFont="1" applyFill="1" applyBorder="1" applyAlignment="1">
      <alignment horizontal="center" vertical="center" wrapText="1"/>
    </xf>
    <xf numFmtId="165" fontId="13" fillId="6" borderId="18" xfId="0" applyNumberFormat="1" applyFont="1" applyFill="1" applyBorder="1" applyAlignment="1">
      <alignment horizontal="center" vertical="center"/>
    </xf>
    <xf numFmtId="165" fontId="13" fillId="10" borderId="18" xfId="0" applyNumberFormat="1" applyFont="1" applyFill="1" applyBorder="1" applyAlignment="1">
      <alignment horizontal="center" vertical="center"/>
    </xf>
    <xf numFmtId="165" fontId="7" fillId="5" borderId="72" xfId="0" applyNumberFormat="1" applyFont="1" applyFill="1" applyBorder="1" applyAlignment="1">
      <alignment horizontal="center" vertical="center" wrapText="1"/>
    </xf>
    <xf numFmtId="165" fontId="13" fillId="6" borderId="13" xfId="0" applyNumberFormat="1" applyFont="1" applyFill="1" applyBorder="1" applyAlignment="1">
      <alignment horizontal="center" vertical="center" wrapText="1"/>
    </xf>
    <xf numFmtId="165" fontId="18" fillId="0" borderId="32" xfId="0" applyNumberFormat="1" applyFont="1" applyBorder="1" applyAlignment="1">
      <alignment horizontal="center" vertical="center" wrapText="1"/>
    </xf>
    <xf numFmtId="165" fontId="13" fillId="3" borderId="19" xfId="0" applyNumberFormat="1" applyFont="1" applyFill="1" applyBorder="1" applyAlignment="1">
      <alignment horizontal="center" vertical="center" wrapText="1"/>
    </xf>
    <xf numFmtId="165" fontId="13" fillId="6" borderId="19" xfId="0" applyNumberFormat="1" applyFont="1" applyFill="1" applyBorder="1" applyAlignment="1">
      <alignment horizontal="center" vertical="center" wrapText="1"/>
    </xf>
    <xf numFmtId="165" fontId="13" fillId="3" borderId="23" xfId="0" applyNumberFormat="1" applyFont="1" applyFill="1" applyBorder="1" applyAlignment="1">
      <alignment horizontal="center" vertical="center" wrapText="1"/>
    </xf>
    <xf numFmtId="165" fontId="13" fillId="3" borderId="13" xfId="0" applyNumberFormat="1" applyFont="1" applyFill="1" applyBorder="1" applyAlignment="1">
      <alignment horizontal="center" vertical="center" wrapText="1"/>
    </xf>
    <xf numFmtId="165" fontId="13" fillId="0" borderId="39" xfId="0" applyNumberFormat="1" applyFont="1" applyBorder="1" applyAlignment="1">
      <alignment horizontal="center" vertical="center" wrapText="1"/>
    </xf>
    <xf numFmtId="165" fontId="13" fillId="10" borderId="13" xfId="0" applyNumberFormat="1" applyFont="1" applyFill="1" applyBorder="1" applyAlignment="1">
      <alignment horizontal="center" vertical="center" wrapText="1"/>
    </xf>
    <xf numFmtId="167" fontId="13" fillId="0" borderId="3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 readingOrder="1"/>
    </xf>
    <xf numFmtId="169" fontId="0" fillId="0" borderId="0" xfId="0" applyNumberFormat="1"/>
    <xf numFmtId="0" fontId="3" fillId="7" borderId="15" xfId="0" applyFont="1" applyFill="1" applyBorder="1" applyAlignment="1">
      <alignment horizontal="center" vertical="center" wrapText="1" readingOrder="2"/>
    </xf>
    <xf numFmtId="0" fontId="3" fillId="7" borderId="18" xfId="0" applyFont="1" applyFill="1" applyBorder="1" applyAlignment="1">
      <alignment horizontal="center" vertical="center" wrapText="1" readingOrder="2"/>
    </xf>
    <xf numFmtId="0" fontId="14" fillId="4" borderId="15" xfId="0" applyFont="1" applyFill="1" applyBorder="1" applyAlignment="1">
      <alignment horizontal="center" vertical="center" wrapText="1" readingOrder="2"/>
    </xf>
    <xf numFmtId="0" fontId="14" fillId="4" borderId="14" xfId="0" applyFont="1" applyFill="1" applyBorder="1" applyAlignment="1">
      <alignment horizontal="center" vertical="center" wrapText="1" readingOrder="2"/>
    </xf>
    <xf numFmtId="0" fontId="14" fillId="4" borderId="18" xfId="0" applyFont="1" applyFill="1" applyBorder="1" applyAlignment="1">
      <alignment horizontal="center" vertical="center" wrapText="1" readingOrder="2"/>
    </xf>
    <xf numFmtId="0" fontId="14" fillId="7" borderId="15" xfId="0" applyFont="1" applyFill="1" applyBorder="1" applyAlignment="1">
      <alignment horizontal="center" vertical="center" wrapText="1" readingOrder="2"/>
    </xf>
    <xf numFmtId="0" fontId="14" fillId="7" borderId="14" xfId="0" applyFont="1" applyFill="1" applyBorder="1" applyAlignment="1">
      <alignment horizontal="center" vertical="center" wrapText="1" readingOrder="2"/>
    </xf>
    <xf numFmtId="0" fontId="14" fillId="7" borderId="18" xfId="0" applyFont="1" applyFill="1" applyBorder="1" applyAlignment="1">
      <alignment horizontal="center" vertical="center" wrapText="1" readingOrder="2"/>
    </xf>
    <xf numFmtId="10" fontId="3" fillId="0" borderId="19" xfId="1" applyNumberFormat="1" applyFont="1" applyBorder="1" applyAlignment="1" applyProtection="1">
      <alignment horizontal="center" vertical="center"/>
      <protection locked="0"/>
    </xf>
    <xf numFmtId="10" fontId="3" fillId="0" borderId="53" xfId="1" applyNumberFormat="1" applyFont="1" applyBorder="1" applyAlignment="1" applyProtection="1">
      <alignment horizontal="center" vertical="center"/>
      <protection locked="0"/>
    </xf>
    <xf numFmtId="10" fontId="3" fillId="0" borderId="23" xfId="1" applyNumberFormat="1" applyFont="1" applyBorder="1" applyAlignment="1" applyProtection="1">
      <alignment horizontal="center" vertical="center"/>
      <protection locked="0"/>
    </xf>
    <xf numFmtId="0" fontId="21" fillId="8" borderId="14" xfId="0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7" fillId="2" borderId="23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1"/>
    </xf>
    <xf numFmtId="0" fontId="7" fillId="2" borderId="23" xfId="0" applyFont="1" applyFill="1" applyBorder="1" applyAlignment="1">
      <alignment horizontal="center" vertical="center" wrapText="1" readingOrder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165" fontId="7" fillId="2" borderId="22" xfId="0" applyNumberFormat="1" applyFont="1" applyFill="1" applyBorder="1" applyAlignment="1">
      <alignment horizontal="center" vertical="center" wrapText="1"/>
    </xf>
    <xf numFmtId="165" fontId="7" fillId="2" borderId="47" xfId="0" applyNumberFormat="1" applyFont="1" applyFill="1" applyBorder="1" applyAlignment="1">
      <alignment horizontal="center" vertical="center" wrapText="1"/>
    </xf>
    <xf numFmtId="165" fontId="7" fillId="2" borderId="19" xfId="0" applyNumberFormat="1" applyFont="1" applyFill="1" applyBorder="1" applyAlignment="1">
      <alignment horizontal="center" vertical="center" wrapText="1"/>
    </xf>
    <xf numFmtId="165" fontId="7" fillId="2" borderId="23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E08005BF-7687-436A-A7A4-1175453E8839}"/>
    <cellStyle name="Percent" xfId="1" builtinId="5"/>
    <cellStyle name="טוב 2" xfId="3" xr:uid="{A3DF058F-B03E-4C47-94CD-B682231BBC5F}"/>
  </cellStyles>
  <dxfs count="0"/>
  <tableStyles count="0" defaultTableStyle="TableStyleMedium2" defaultPivotStyle="PivotStyleLight16"/>
  <colors>
    <mruColors>
      <color rgb="FFFF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E67B-50F3-488B-8375-D7194D7DD47E}">
  <sheetPr>
    <pageSetUpPr fitToPage="1"/>
  </sheetPr>
  <dimension ref="A1:AC280"/>
  <sheetViews>
    <sheetView rightToLeft="1" tabSelected="1" zoomScale="80" zoomScaleNormal="80" workbookViewId="0">
      <pane ySplit="9" topLeftCell="A124" activePane="bottomLeft" state="frozen"/>
      <selection pane="bottomLeft" activeCell="N125" sqref="N125"/>
    </sheetView>
  </sheetViews>
  <sheetFormatPr defaultColWidth="9" defaultRowHeight="14.25" x14ac:dyDescent="0.2"/>
  <cols>
    <col min="1" max="1" width="4.75" style="2" customWidth="1"/>
    <col min="2" max="2" width="8.375" style="3" customWidth="1"/>
    <col min="3" max="3" width="78.875" style="4" customWidth="1"/>
    <col min="4" max="4" width="15" style="5" bestFit="1" customWidth="1"/>
    <col min="5" max="5" width="15.625" style="6" bestFit="1" customWidth="1"/>
    <col min="6" max="12" width="11.125" style="6" customWidth="1"/>
    <col min="13" max="13" width="12.75" style="3" customWidth="1"/>
    <col min="14" max="14" width="15.875" style="277" customWidth="1"/>
    <col min="15" max="15" width="16.875" style="55" customWidth="1"/>
    <col min="16" max="17" width="14.25" style="55" hidden="1" customWidth="1"/>
    <col min="18" max="18" width="16.875" style="7" hidden="1" customWidth="1"/>
    <col min="19" max="19" width="15.375" style="7" hidden="1" customWidth="1"/>
    <col min="20" max="20" width="15.125" style="7" hidden="1" customWidth="1"/>
    <col min="21" max="21" width="14.625" style="7" hidden="1" customWidth="1"/>
    <col min="22" max="22" width="14.125" style="7" hidden="1" customWidth="1"/>
    <col min="23" max="25" width="22.75" style="3" hidden="1" customWidth="1"/>
    <col min="26" max="26" width="32.75" style="8" bestFit="1" customWidth="1"/>
    <col min="27" max="27" width="4.375" style="2" customWidth="1"/>
    <col min="28" max="29" width="6.75" style="178" hidden="1" customWidth="1"/>
    <col min="30" max="16384" width="9" style="2"/>
  </cols>
  <sheetData>
    <row r="1" spans="1:29" ht="15" thickBot="1" x14ac:dyDescent="0.25"/>
    <row r="2" spans="1:29" ht="24.75" customHeight="1" thickBot="1" x14ac:dyDescent="0.25">
      <c r="C2" s="109" t="s">
        <v>332</v>
      </c>
      <c r="E2" s="5"/>
      <c r="R2" s="343"/>
      <c r="S2" s="343"/>
      <c r="Z2" s="9" t="s">
        <v>3</v>
      </c>
    </row>
    <row r="3" spans="1:29" x14ac:dyDescent="0.2">
      <c r="C3" s="10"/>
      <c r="Z3" s="11"/>
    </row>
    <row r="4" spans="1:29" s="12" customFormat="1" ht="22.5" x14ac:dyDescent="0.2">
      <c r="B4" s="344" t="s">
        <v>309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</row>
    <row r="5" spans="1:29" s="12" customFormat="1" ht="17.25" customHeight="1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56"/>
      <c r="O5" s="56"/>
      <c r="P5" s="56"/>
      <c r="Q5" s="56"/>
      <c r="R5" s="13"/>
      <c r="S5" s="13"/>
      <c r="T5" s="13"/>
      <c r="U5" s="13"/>
      <c r="V5" s="13"/>
      <c r="W5" s="13"/>
      <c r="X5" s="13"/>
      <c r="Y5" s="13"/>
      <c r="Z5" s="13"/>
      <c r="AB5" s="179"/>
      <c r="AC5" s="179"/>
    </row>
    <row r="6" spans="1:29" ht="19.5" x14ac:dyDescent="0.2">
      <c r="C6" s="14" t="s">
        <v>4</v>
      </c>
      <c r="E6" s="15"/>
      <c r="F6" s="255"/>
      <c r="G6" s="256"/>
      <c r="H6" s="15"/>
      <c r="I6" s="15"/>
      <c r="J6" s="15"/>
      <c r="K6" s="15"/>
      <c r="L6" s="15"/>
      <c r="AB6" s="186"/>
      <c r="AC6" s="186"/>
    </row>
    <row r="7" spans="1:29" ht="20.25" thickBot="1" x14ac:dyDescent="0.25">
      <c r="C7" s="14"/>
      <c r="E7" s="15"/>
      <c r="F7" s="15"/>
      <c r="G7" s="15"/>
      <c r="H7" s="15"/>
      <c r="I7" s="15"/>
      <c r="J7" s="15"/>
      <c r="K7" s="15"/>
      <c r="L7" s="15"/>
      <c r="AB7" s="180"/>
      <c r="AC7" s="180"/>
    </row>
    <row r="8" spans="1:29" ht="22.5" customHeight="1" thickBot="1" x14ac:dyDescent="0.25">
      <c r="B8" s="341" t="s">
        <v>2</v>
      </c>
      <c r="C8" s="345" t="s">
        <v>5</v>
      </c>
      <c r="D8" s="347" t="s">
        <v>6</v>
      </c>
      <c r="E8" s="341" t="s">
        <v>7</v>
      </c>
      <c r="F8" s="355" t="s">
        <v>92</v>
      </c>
      <c r="G8" s="356"/>
      <c r="H8" s="356"/>
      <c r="I8" s="356"/>
      <c r="J8" s="356"/>
      <c r="K8" s="356"/>
      <c r="L8" s="357"/>
      <c r="M8" s="349" t="s">
        <v>75</v>
      </c>
      <c r="N8" s="353" t="s">
        <v>302</v>
      </c>
      <c r="O8" s="351" t="s">
        <v>8</v>
      </c>
      <c r="P8" s="358" t="s">
        <v>136</v>
      </c>
      <c r="Q8" s="359"/>
      <c r="R8" s="359"/>
      <c r="S8" s="359"/>
      <c r="T8" s="359"/>
      <c r="U8" s="359"/>
      <c r="V8" s="360"/>
      <c r="W8" s="339" t="s">
        <v>9</v>
      </c>
      <c r="X8" s="341" t="s">
        <v>10</v>
      </c>
      <c r="Y8" s="341" t="s">
        <v>130</v>
      </c>
      <c r="Z8" s="341" t="s">
        <v>0</v>
      </c>
      <c r="AB8" s="337"/>
      <c r="AC8" s="338"/>
    </row>
    <row r="9" spans="1:29" s="8" customFormat="1" ht="33" customHeight="1" thickBot="1" x14ac:dyDescent="0.25">
      <c r="A9" s="16"/>
      <c r="B9" s="342"/>
      <c r="C9" s="346"/>
      <c r="D9" s="348"/>
      <c r="E9" s="342"/>
      <c r="F9" s="257" t="s">
        <v>133</v>
      </c>
      <c r="G9" s="257" t="s">
        <v>131</v>
      </c>
      <c r="H9" s="258" t="s">
        <v>135</v>
      </c>
      <c r="I9" s="258" t="s">
        <v>132</v>
      </c>
      <c r="J9" s="259" t="s">
        <v>134</v>
      </c>
      <c r="K9" s="260" t="s">
        <v>306</v>
      </c>
      <c r="L9" s="261" t="s">
        <v>305</v>
      </c>
      <c r="M9" s="350"/>
      <c r="N9" s="354"/>
      <c r="O9" s="352"/>
      <c r="P9" s="57" t="str">
        <f>F9</f>
        <v>מערכות ליבה</v>
      </c>
      <c r="Q9" s="57" t="str">
        <f>G9</f>
        <v>מועצה</v>
      </c>
      <c r="R9" s="57" t="str">
        <f>H9</f>
        <v>מועצה ישנה</v>
      </c>
      <c r="S9" s="57" t="str">
        <f>I9</f>
        <v>טב"מ</v>
      </c>
      <c r="T9" s="65" t="str">
        <f>J9</f>
        <v>שטחים חיצוניים</v>
      </c>
      <c r="U9" s="65" t="s">
        <v>306</v>
      </c>
      <c r="V9" s="65" t="str">
        <f>L9</f>
        <v>מפעלים</v>
      </c>
      <c r="W9" s="340"/>
      <c r="X9" s="342"/>
      <c r="Y9" s="342"/>
      <c r="Z9" s="342"/>
      <c r="AB9" s="219">
        <v>23</v>
      </c>
      <c r="AC9" s="219">
        <v>24</v>
      </c>
    </row>
    <row r="10" spans="1:29" ht="26.25" customHeight="1" thickBot="1" x14ac:dyDescent="0.25">
      <c r="A10" s="17"/>
      <c r="B10" s="18">
        <v>1</v>
      </c>
      <c r="C10" s="19" t="s">
        <v>11</v>
      </c>
      <c r="D10" s="20"/>
      <c r="E10" s="21"/>
      <c r="F10" s="21"/>
      <c r="G10" s="21"/>
      <c r="H10" s="21"/>
      <c r="I10" s="21"/>
      <c r="J10" s="21"/>
      <c r="K10" s="121"/>
      <c r="L10" s="121"/>
      <c r="M10" s="91"/>
      <c r="N10" s="315"/>
      <c r="O10" s="301"/>
      <c r="P10" s="60"/>
      <c r="Q10" s="61"/>
      <c r="R10" s="22"/>
      <c r="S10" s="22"/>
      <c r="T10" s="22"/>
      <c r="U10" s="22"/>
      <c r="V10" s="22"/>
      <c r="W10" s="50"/>
      <c r="X10" s="21"/>
      <c r="Y10" s="121"/>
      <c r="Z10" s="23"/>
      <c r="AB10" s="225"/>
      <c r="AC10" s="225"/>
    </row>
    <row r="11" spans="1:29" ht="30" customHeight="1" x14ac:dyDescent="0.2">
      <c r="A11" s="17"/>
      <c r="B11" s="24">
        <v>1.1000000000000001</v>
      </c>
      <c r="C11" s="25" t="s">
        <v>12</v>
      </c>
      <c r="D11" s="26" t="s">
        <v>222</v>
      </c>
      <c r="E11" s="27" t="s">
        <v>13</v>
      </c>
      <c r="F11" s="27">
        <v>1</v>
      </c>
      <c r="G11" s="27"/>
      <c r="H11" s="27"/>
      <c r="I11" s="27"/>
      <c r="J11" s="27"/>
      <c r="K11" s="262"/>
      <c r="L11" s="262"/>
      <c r="M11" s="175">
        <f>SUM(F11:L11)</f>
        <v>1</v>
      </c>
      <c r="N11" s="166">
        <v>6000</v>
      </c>
      <c r="O11" s="302">
        <f>N11*M11</f>
        <v>6000</v>
      </c>
      <c r="P11" s="79" t="e">
        <f>#REF!*F11</f>
        <v>#REF!</v>
      </c>
      <c r="Q11" s="139" t="e">
        <f>#REF!*G11</f>
        <v>#REF!</v>
      </c>
      <c r="R11" s="165" t="e">
        <f>#REF!*H11</f>
        <v>#REF!</v>
      </c>
      <c r="S11" s="156" t="e">
        <f>#REF!*I11</f>
        <v>#REF!</v>
      </c>
      <c r="T11" s="79" t="e">
        <f>#REF!*J11</f>
        <v>#REF!</v>
      </c>
      <c r="U11" s="79" t="e">
        <f>#REF!*K11</f>
        <v>#REF!</v>
      </c>
      <c r="V11" s="79" t="e">
        <f>#REF!*L11</f>
        <v>#REF!</v>
      </c>
      <c r="W11" s="129"/>
      <c r="X11" s="143"/>
      <c r="Y11" s="129"/>
      <c r="Z11" s="122"/>
      <c r="AA11" s="43"/>
      <c r="AB11" s="183"/>
      <c r="AC11" s="226"/>
    </row>
    <row r="12" spans="1:29" ht="30" customHeight="1" x14ac:dyDescent="0.2">
      <c r="A12" s="17"/>
      <c r="B12" s="28">
        <v>1.2</v>
      </c>
      <c r="C12" s="29" t="s">
        <v>107</v>
      </c>
      <c r="D12" s="30" t="s">
        <v>222</v>
      </c>
      <c r="E12" s="31" t="s">
        <v>7</v>
      </c>
      <c r="F12" s="31">
        <v>100</v>
      </c>
      <c r="G12" s="31">
        <v>37</v>
      </c>
      <c r="H12" s="31">
        <v>0</v>
      </c>
      <c r="I12" s="31">
        <v>0</v>
      </c>
      <c r="J12" s="31">
        <v>50</v>
      </c>
      <c r="K12" s="31">
        <v>8</v>
      </c>
      <c r="L12" s="31">
        <f t="shared" ref="L12" si="0">SUM(L18:L27,L32,L37,L38)</f>
        <v>5</v>
      </c>
      <c r="M12" s="175">
        <f t="shared" ref="M12:M75" si="1">SUM(F12:L12)</f>
        <v>200</v>
      </c>
      <c r="N12" s="299">
        <v>850</v>
      </c>
      <c r="O12" s="295">
        <f t="shared" ref="O12:O40" si="2">N12*M12</f>
        <v>170000</v>
      </c>
      <c r="P12" s="79" t="e">
        <f>#REF!*F12</f>
        <v>#REF!</v>
      </c>
      <c r="Q12" s="139" t="e">
        <f>#REF!*G12</f>
        <v>#REF!</v>
      </c>
      <c r="R12" s="166" t="e">
        <f>#REF!*H12</f>
        <v>#REF!</v>
      </c>
      <c r="S12" s="156" t="e">
        <f>#REF!*I12</f>
        <v>#REF!</v>
      </c>
      <c r="T12" s="79" t="e">
        <f>#REF!*J12</f>
        <v>#REF!</v>
      </c>
      <c r="U12" s="79" t="e">
        <f>#REF!*K12</f>
        <v>#REF!</v>
      </c>
      <c r="V12" s="79" t="e">
        <f>#REF!*L12</f>
        <v>#REF!</v>
      </c>
      <c r="W12" s="130"/>
      <c r="X12" s="144"/>
      <c r="Y12" s="130"/>
      <c r="Z12" s="123"/>
      <c r="AA12" s="43"/>
      <c r="AB12" s="42"/>
      <c r="AC12" s="222"/>
    </row>
    <row r="13" spans="1:29" ht="30" customHeight="1" x14ac:dyDescent="0.2">
      <c r="A13" s="17"/>
      <c r="B13" s="28">
        <v>1.3</v>
      </c>
      <c r="C13" s="29" t="s">
        <v>137</v>
      </c>
      <c r="D13" s="30">
        <v>6.3</v>
      </c>
      <c r="E13" s="31" t="s">
        <v>13</v>
      </c>
      <c r="F13" s="31">
        <v>1</v>
      </c>
      <c r="G13" s="31"/>
      <c r="H13" s="31"/>
      <c r="I13" s="31"/>
      <c r="J13" s="31">
        <v>0</v>
      </c>
      <c r="K13" s="262"/>
      <c r="L13" s="262"/>
      <c r="M13" s="175">
        <f t="shared" si="1"/>
        <v>1</v>
      </c>
      <c r="N13" s="299">
        <v>46500</v>
      </c>
      <c r="O13" s="295">
        <f t="shared" si="2"/>
        <v>46500</v>
      </c>
      <c r="P13" s="79" t="e">
        <f>#REF!*F13</f>
        <v>#REF!</v>
      </c>
      <c r="Q13" s="139" t="e">
        <f>#REF!*G13</f>
        <v>#REF!</v>
      </c>
      <c r="R13" s="166" t="e">
        <f>#REF!*H13</f>
        <v>#REF!</v>
      </c>
      <c r="S13" s="156" t="e">
        <f>#REF!*I13</f>
        <v>#REF!</v>
      </c>
      <c r="T13" s="79" t="e">
        <f>#REF!*J13</f>
        <v>#REF!</v>
      </c>
      <c r="U13" s="79" t="e">
        <f>#REF!*K13</f>
        <v>#REF!</v>
      </c>
      <c r="V13" s="79" t="e">
        <f>#REF!*L13</f>
        <v>#REF!</v>
      </c>
      <c r="W13" s="130"/>
      <c r="X13" s="144"/>
      <c r="Y13" s="130"/>
      <c r="Z13" s="123"/>
      <c r="AA13" s="43"/>
      <c r="AB13" s="54"/>
      <c r="AC13" s="223"/>
    </row>
    <row r="14" spans="1:29" ht="30" customHeight="1" x14ac:dyDescent="0.2">
      <c r="A14" s="17"/>
      <c r="B14" s="28">
        <v>1.4</v>
      </c>
      <c r="C14" s="29" t="s">
        <v>14</v>
      </c>
      <c r="D14" s="30">
        <v>6.4</v>
      </c>
      <c r="E14" s="31" t="s">
        <v>7</v>
      </c>
      <c r="F14" s="31">
        <v>3</v>
      </c>
      <c r="G14" s="31"/>
      <c r="H14" s="31"/>
      <c r="I14" s="31"/>
      <c r="J14" s="31">
        <v>0</v>
      </c>
      <c r="K14" s="262"/>
      <c r="L14" s="262"/>
      <c r="M14" s="175">
        <f t="shared" si="1"/>
        <v>3</v>
      </c>
      <c r="N14" s="299">
        <v>55000</v>
      </c>
      <c r="O14" s="295">
        <f t="shared" si="2"/>
        <v>165000</v>
      </c>
      <c r="P14" s="79" t="e">
        <f>#REF!*F14</f>
        <v>#REF!</v>
      </c>
      <c r="Q14" s="139" t="e">
        <f>#REF!*G14</f>
        <v>#REF!</v>
      </c>
      <c r="R14" s="166" t="e">
        <f>#REF!*H14</f>
        <v>#REF!</v>
      </c>
      <c r="S14" s="156" t="e">
        <f>#REF!*I14</f>
        <v>#REF!</v>
      </c>
      <c r="T14" s="79" t="e">
        <f>#REF!*J14</f>
        <v>#REF!</v>
      </c>
      <c r="U14" s="79" t="e">
        <f>#REF!*K14</f>
        <v>#REF!</v>
      </c>
      <c r="V14" s="79" t="e">
        <f>#REF!*L14</f>
        <v>#REF!</v>
      </c>
      <c r="W14" s="130"/>
      <c r="X14" s="144"/>
      <c r="Y14" s="130"/>
      <c r="Z14" s="123"/>
      <c r="AA14" s="43"/>
      <c r="AB14" s="54"/>
      <c r="AC14" s="223"/>
    </row>
    <row r="15" spans="1:29" ht="30" customHeight="1" x14ac:dyDescent="0.2">
      <c r="A15" s="17"/>
      <c r="B15" s="28">
        <v>1.5</v>
      </c>
      <c r="C15" s="29" t="s">
        <v>15</v>
      </c>
      <c r="D15" s="30">
        <v>6.5</v>
      </c>
      <c r="E15" s="31" t="s">
        <v>7</v>
      </c>
      <c r="F15" s="31">
        <v>2</v>
      </c>
      <c r="G15" s="31"/>
      <c r="H15" s="31"/>
      <c r="I15" s="31"/>
      <c r="J15" s="31">
        <v>0</v>
      </c>
      <c r="K15" s="262"/>
      <c r="L15" s="262"/>
      <c r="M15" s="175">
        <f t="shared" si="1"/>
        <v>2</v>
      </c>
      <c r="N15" s="299">
        <v>7500</v>
      </c>
      <c r="O15" s="295">
        <f t="shared" si="2"/>
        <v>15000</v>
      </c>
      <c r="P15" s="79" t="e">
        <f>#REF!*F15</f>
        <v>#REF!</v>
      </c>
      <c r="Q15" s="139" t="e">
        <f>#REF!*G15</f>
        <v>#REF!</v>
      </c>
      <c r="R15" s="166" t="e">
        <f>#REF!*H15</f>
        <v>#REF!</v>
      </c>
      <c r="S15" s="156" t="e">
        <f>#REF!*I15</f>
        <v>#REF!</v>
      </c>
      <c r="T15" s="79" t="e">
        <f>#REF!*J15</f>
        <v>#REF!</v>
      </c>
      <c r="U15" s="79" t="e">
        <f>#REF!*K15</f>
        <v>#REF!</v>
      </c>
      <c r="V15" s="79" t="e">
        <f>#REF!*L15</f>
        <v>#REF!</v>
      </c>
      <c r="W15" s="130"/>
      <c r="X15" s="144"/>
      <c r="Y15" s="130"/>
      <c r="Z15" s="123"/>
      <c r="AA15" s="43"/>
      <c r="AB15" s="54"/>
      <c r="AC15" s="223"/>
    </row>
    <row r="16" spans="1:29" ht="30" customHeight="1" x14ac:dyDescent="0.2">
      <c r="A16" s="17"/>
      <c r="B16" s="28">
        <v>1.6</v>
      </c>
      <c r="C16" s="29" t="s">
        <v>91</v>
      </c>
      <c r="D16" s="30" t="s">
        <v>222</v>
      </c>
      <c r="E16" s="31" t="s">
        <v>7</v>
      </c>
      <c r="F16" s="31">
        <v>4</v>
      </c>
      <c r="G16" s="31"/>
      <c r="H16" s="31"/>
      <c r="I16" s="31"/>
      <c r="J16" s="31">
        <v>0</v>
      </c>
      <c r="K16" s="262"/>
      <c r="L16" s="262"/>
      <c r="M16" s="175">
        <f t="shared" si="1"/>
        <v>4</v>
      </c>
      <c r="N16" s="299">
        <v>2000</v>
      </c>
      <c r="O16" s="295">
        <f t="shared" si="2"/>
        <v>8000</v>
      </c>
      <c r="P16" s="79" t="e">
        <f>#REF!*F16</f>
        <v>#REF!</v>
      </c>
      <c r="Q16" s="139" t="e">
        <f>#REF!*G16</f>
        <v>#REF!</v>
      </c>
      <c r="R16" s="166" t="e">
        <f>#REF!*H16</f>
        <v>#REF!</v>
      </c>
      <c r="S16" s="156" t="e">
        <f>#REF!*I16</f>
        <v>#REF!</v>
      </c>
      <c r="T16" s="79" t="e">
        <f>#REF!*J16</f>
        <v>#REF!</v>
      </c>
      <c r="U16" s="79" t="e">
        <f>#REF!*K16</f>
        <v>#REF!</v>
      </c>
      <c r="V16" s="79" t="e">
        <f>#REF!*L16</f>
        <v>#REF!</v>
      </c>
      <c r="W16" s="130"/>
      <c r="X16" s="144"/>
      <c r="Y16" s="130"/>
      <c r="Z16" s="123"/>
      <c r="AA16" s="43"/>
      <c r="AB16" s="54"/>
      <c r="AC16" s="223"/>
    </row>
    <row r="17" spans="1:29" ht="30" customHeight="1" x14ac:dyDescent="0.2">
      <c r="A17" s="17"/>
      <c r="B17" s="28">
        <v>1.7</v>
      </c>
      <c r="C17" s="29" t="s">
        <v>16</v>
      </c>
      <c r="D17" s="30">
        <v>6.6</v>
      </c>
      <c r="E17" s="31" t="s">
        <v>7</v>
      </c>
      <c r="F17" s="31"/>
      <c r="G17" s="31"/>
      <c r="H17" s="31"/>
      <c r="I17" s="31"/>
      <c r="J17" s="31">
        <v>0</v>
      </c>
      <c r="K17" s="262"/>
      <c r="L17" s="262"/>
      <c r="M17" s="175">
        <f t="shared" si="1"/>
        <v>0</v>
      </c>
      <c r="N17" s="299">
        <v>950</v>
      </c>
      <c r="O17" s="295">
        <f t="shared" si="2"/>
        <v>0</v>
      </c>
      <c r="P17" s="79" t="e">
        <f>#REF!*F17</f>
        <v>#REF!</v>
      </c>
      <c r="Q17" s="139" t="e">
        <f>#REF!*G17</f>
        <v>#REF!</v>
      </c>
      <c r="R17" s="166" t="e">
        <f>#REF!*H17</f>
        <v>#REF!</v>
      </c>
      <c r="S17" s="156" t="e">
        <f>#REF!*I17</f>
        <v>#REF!</v>
      </c>
      <c r="T17" s="79" t="e">
        <f>#REF!*J17</f>
        <v>#REF!</v>
      </c>
      <c r="U17" s="79" t="e">
        <f>#REF!*K17</f>
        <v>#REF!</v>
      </c>
      <c r="V17" s="79" t="e">
        <f>#REF!*L17</f>
        <v>#REF!</v>
      </c>
      <c r="W17" s="130"/>
      <c r="X17" s="144"/>
      <c r="Y17" s="130"/>
      <c r="Z17" s="123"/>
      <c r="AA17" s="43"/>
      <c r="AB17" s="54"/>
      <c r="AC17" s="223"/>
    </row>
    <row r="18" spans="1:29" ht="30" customHeight="1" x14ac:dyDescent="0.2">
      <c r="A18" s="17"/>
      <c r="B18" s="28">
        <v>1.8</v>
      </c>
      <c r="C18" s="29" t="s">
        <v>140</v>
      </c>
      <c r="D18" s="30">
        <v>6.7</v>
      </c>
      <c r="E18" s="31" t="s">
        <v>7</v>
      </c>
      <c r="F18" s="31"/>
      <c r="G18" s="31"/>
      <c r="H18" s="31"/>
      <c r="I18" s="31"/>
      <c r="J18" s="31">
        <v>0</v>
      </c>
      <c r="K18" s="262">
        <v>8</v>
      </c>
      <c r="L18" s="262"/>
      <c r="M18" s="175">
        <f t="shared" si="1"/>
        <v>8</v>
      </c>
      <c r="N18" s="299">
        <v>3450</v>
      </c>
      <c r="O18" s="295">
        <f t="shared" si="2"/>
        <v>27600</v>
      </c>
      <c r="P18" s="79" t="e">
        <f>#REF!*F18</f>
        <v>#REF!</v>
      </c>
      <c r="Q18" s="139" t="e">
        <f>#REF!*G18</f>
        <v>#REF!</v>
      </c>
      <c r="R18" s="166" t="e">
        <f>#REF!*H18</f>
        <v>#REF!</v>
      </c>
      <c r="S18" s="156" t="e">
        <f>#REF!*I18</f>
        <v>#REF!</v>
      </c>
      <c r="T18" s="79" t="e">
        <f>#REF!*J18</f>
        <v>#REF!</v>
      </c>
      <c r="U18" s="79" t="e">
        <f>#REF!*K18</f>
        <v>#REF!</v>
      </c>
      <c r="V18" s="79" t="e">
        <f>#REF!*L18</f>
        <v>#REF!</v>
      </c>
      <c r="W18" s="130"/>
      <c r="X18" s="144"/>
      <c r="Y18" s="130"/>
      <c r="Z18" s="123"/>
      <c r="AA18" s="43"/>
      <c r="AB18" s="54"/>
      <c r="AC18" s="223"/>
    </row>
    <row r="19" spans="1:29" ht="30" customHeight="1" x14ac:dyDescent="0.2">
      <c r="A19" s="17"/>
      <c r="B19" s="28">
        <v>1.9</v>
      </c>
      <c r="C19" s="29" t="s">
        <v>141</v>
      </c>
      <c r="D19" s="30">
        <v>6.8</v>
      </c>
      <c r="E19" s="31" t="s">
        <v>7</v>
      </c>
      <c r="F19" s="31"/>
      <c r="G19" s="31">
        <v>10</v>
      </c>
      <c r="H19" s="31"/>
      <c r="I19" s="31"/>
      <c r="J19" s="31">
        <v>0</v>
      </c>
      <c r="K19" s="262"/>
      <c r="L19" s="262"/>
      <c r="M19" s="175">
        <f t="shared" si="1"/>
        <v>10</v>
      </c>
      <c r="N19" s="299">
        <v>3950</v>
      </c>
      <c r="O19" s="295">
        <f t="shared" si="2"/>
        <v>39500</v>
      </c>
      <c r="P19" s="79" t="e">
        <f>#REF!*F19</f>
        <v>#REF!</v>
      </c>
      <c r="Q19" s="139" t="e">
        <f>#REF!*G19</f>
        <v>#REF!</v>
      </c>
      <c r="R19" s="166" t="e">
        <f>#REF!*H19</f>
        <v>#REF!</v>
      </c>
      <c r="S19" s="156" t="e">
        <f>#REF!*I19</f>
        <v>#REF!</v>
      </c>
      <c r="T19" s="79" t="e">
        <f>#REF!*J19</f>
        <v>#REF!</v>
      </c>
      <c r="U19" s="79" t="e">
        <f>#REF!*K19</f>
        <v>#REF!</v>
      </c>
      <c r="V19" s="79" t="e">
        <f>#REF!*L19</f>
        <v>#REF!</v>
      </c>
      <c r="W19" s="130"/>
      <c r="X19" s="144"/>
      <c r="Y19" s="130"/>
      <c r="Z19" s="123"/>
      <c r="AA19" s="43"/>
      <c r="AB19" s="54"/>
      <c r="AC19" s="223"/>
    </row>
    <row r="20" spans="1:29" ht="30" customHeight="1" x14ac:dyDescent="0.2">
      <c r="A20" s="17"/>
      <c r="B20" s="36" t="s">
        <v>94</v>
      </c>
      <c r="C20" s="29" t="s">
        <v>223</v>
      </c>
      <c r="D20" s="30">
        <v>6.9</v>
      </c>
      <c r="E20" s="31" t="s">
        <v>7</v>
      </c>
      <c r="F20" s="31"/>
      <c r="G20" s="31"/>
      <c r="H20" s="31"/>
      <c r="I20" s="31"/>
      <c r="J20" s="31">
        <v>0</v>
      </c>
      <c r="K20" s="262"/>
      <c r="L20" s="262"/>
      <c r="M20" s="175">
        <f t="shared" si="1"/>
        <v>0</v>
      </c>
      <c r="N20" s="299">
        <v>3950</v>
      </c>
      <c r="O20" s="295">
        <f t="shared" si="2"/>
        <v>0</v>
      </c>
      <c r="P20" s="79" t="e">
        <f>#REF!*F20</f>
        <v>#REF!</v>
      </c>
      <c r="Q20" s="139" t="e">
        <f>#REF!*G20</f>
        <v>#REF!</v>
      </c>
      <c r="R20" s="166" t="e">
        <f>#REF!*H20</f>
        <v>#REF!</v>
      </c>
      <c r="S20" s="156" t="e">
        <f>#REF!*I20</f>
        <v>#REF!</v>
      </c>
      <c r="T20" s="79" t="e">
        <f>#REF!*J20</f>
        <v>#REF!</v>
      </c>
      <c r="U20" s="79" t="e">
        <f>#REF!*K20</f>
        <v>#REF!</v>
      </c>
      <c r="V20" s="79" t="e">
        <f>#REF!*L20</f>
        <v>#REF!</v>
      </c>
      <c r="W20" s="130"/>
      <c r="X20" s="144"/>
      <c r="Y20" s="130"/>
      <c r="Z20" s="123"/>
      <c r="AA20" s="43"/>
      <c r="AB20" s="54"/>
      <c r="AC20" s="223"/>
    </row>
    <row r="21" spans="1:29" ht="30" customHeight="1" x14ac:dyDescent="0.2">
      <c r="A21" s="17"/>
      <c r="B21" s="36">
        <v>1.1100000000000001</v>
      </c>
      <c r="C21" s="29" t="s">
        <v>126</v>
      </c>
      <c r="D21" s="30" t="s">
        <v>224</v>
      </c>
      <c r="E21" s="31" t="s">
        <v>7</v>
      </c>
      <c r="F21" s="31"/>
      <c r="G21" s="31"/>
      <c r="H21" s="31"/>
      <c r="I21" s="31"/>
      <c r="J21" s="31">
        <v>40</v>
      </c>
      <c r="K21" s="262"/>
      <c r="L21" s="262"/>
      <c r="M21" s="175">
        <f t="shared" si="1"/>
        <v>40</v>
      </c>
      <c r="N21" s="299">
        <v>5500</v>
      </c>
      <c r="O21" s="295">
        <f t="shared" si="2"/>
        <v>220000</v>
      </c>
      <c r="P21" s="79" t="e">
        <f>#REF!*F21</f>
        <v>#REF!</v>
      </c>
      <c r="Q21" s="139" t="e">
        <f>#REF!*G21</f>
        <v>#REF!</v>
      </c>
      <c r="R21" s="166" t="e">
        <f>#REF!*H21</f>
        <v>#REF!</v>
      </c>
      <c r="S21" s="156" t="e">
        <f>#REF!*I21</f>
        <v>#REF!</v>
      </c>
      <c r="T21" s="79" t="e">
        <f>#REF!*J21</f>
        <v>#REF!</v>
      </c>
      <c r="U21" s="79" t="e">
        <f>#REF!*K21</f>
        <v>#REF!</v>
      </c>
      <c r="V21" s="79" t="e">
        <f>#REF!*L21</f>
        <v>#REF!</v>
      </c>
      <c r="W21" s="130"/>
      <c r="X21" s="144"/>
      <c r="Y21" s="130"/>
      <c r="Z21" s="123"/>
      <c r="AA21" s="43"/>
      <c r="AB21" s="54"/>
      <c r="AC21" s="223"/>
    </row>
    <row r="22" spans="1:29" ht="30" customHeight="1" x14ac:dyDescent="0.2">
      <c r="A22" s="17"/>
      <c r="B22" s="36">
        <v>1.1200000000000001</v>
      </c>
      <c r="C22" s="29" t="s">
        <v>225</v>
      </c>
      <c r="D22" s="173">
        <v>6.11</v>
      </c>
      <c r="E22" s="31" t="s">
        <v>7</v>
      </c>
      <c r="F22" s="31"/>
      <c r="G22" s="31"/>
      <c r="H22" s="31"/>
      <c r="I22" s="31"/>
      <c r="J22" s="31">
        <v>0</v>
      </c>
      <c r="K22" s="262"/>
      <c r="L22" s="262"/>
      <c r="M22" s="175">
        <f t="shared" si="1"/>
        <v>0</v>
      </c>
      <c r="N22" s="299">
        <v>3950</v>
      </c>
      <c r="O22" s="295">
        <f t="shared" si="2"/>
        <v>0</v>
      </c>
      <c r="P22" s="79" t="e">
        <f>#REF!*F22</f>
        <v>#REF!</v>
      </c>
      <c r="Q22" s="139" t="e">
        <f>#REF!*G22</f>
        <v>#REF!</v>
      </c>
      <c r="R22" s="166" t="e">
        <f>#REF!*H22</f>
        <v>#REF!</v>
      </c>
      <c r="S22" s="156" t="e">
        <f>#REF!*I22</f>
        <v>#REF!</v>
      </c>
      <c r="T22" s="79" t="e">
        <f>#REF!*J22</f>
        <v>#REF!</v>
      </c>
      <c r="U22" s="79" t="e">
        <f>#REF!*K22</f>
        <v>#REF!</v>
      </c>
      <c r="V22" s="79" t="e">
        <f>#REF!*L22</f>
        <v>#REF!</v>
      </c>
      <c r="W22" s="130"/>
      <c r="X22" s="144"/>
      <c r="Y22" s="130"/>
      <c r="Z22" s="123"/>
      <c r="AA22" s="43"/>
      <c r="AB22" s="54"/>
      <c r="AC22" s="223"/>
    </row>
    <row r="23" spans="1:29" ht="30" customHeight="1" x14ac:dyDescent="0.2">
      <c r="A23" s="17"/>
      <c r="B23" s="36">
        <v>1.1200000000000001</v>
      </c>
      <c r="C23" s="29" t="s">
        <v>226</v>
      </c>
      <c r="D23" s="30">
        <v>6.12</v>
      </c>
      <c r="E23" s="31" t="s">
        <v>7</v>
      </c>
      <c r="F23" s="31"/>
      <c r="G23" s="31"/>
      <c r="H23" s="31"/>
      <c r="I23" s="31"/>
      <c r="J23" s="31">
        <v>0</v>
      </c>
      <c r="K23" s="262"/>
      <c r="L23" s="262">
        <v>3</v>
      </c>
      <c r="M23" s="175">
        <f t="shared" si="1"/>
        <v>3</v>
      </c>
      <c r="N23" s="299">
        <v>3950</v>
      </c>
      <c r="O23" s="295">
        <f t="shared" si="2"/>
        <v>11850</v>
      </c>
      <c r="P23" s="79" t="e">
        <f>#REF!*F23</f>
        <v>#REF!</v>
      </c>
      <c r="Q23" s="139" t="e">
        <f>#REF!*G23</f>
        <v>#REF!</v>
      </c>
      <c r="R23" s="166" t="e">
        <f>#REF!*H23</f>
        <v>#REF!</v>
      </c>
      <c r="S23" s="156" t="e">
        <f>#REF!*I23</f>
        <v>#REF!</v>
      </c>
      <c r="T23" s="79" t="e">
        <f>#REF!*J23</f>
        <v>#REF!</v>
      </c>
      <c r="U23" s="79" t="e">
        <f>#REF!*K23</f>
        <v>#REF!</v>
      </c>
      <c r="V23" s="79" t="e">
        <f>#REF!*L23</f>
        <v>#REF!</v>
      </c>
      <c r="W23" s="130"/>
      <c r="X23" s="144"/>
      <c r="Y23" s="130"/>
      <c r="Z23" s="123"/>
      <c r="AA23" s="43"/>
      <c r="AB23" s="54"/>
      <c r="AC23" s="223"/>
    </row>
    <row r="24" spans="1:29" ht="30" customHeight="1" x14ac:dyDescent="0.2">
      <c r="A24" s="17"/>
      <c r="B24" s="36">
        <v>1.1299999999999999</v>
      </c>
      <c r="C24" s="29" t="s">
        <v>108</v>
      </c>
      <c r="D24" s="30">
        <v>6.13</v>
      </c>
      <c r="E24" s="31" t="s">
        <v>7</v>
      </c>
      <c r="F24" s="31"/>
      <c r="G24" s="31"/>
      <c r="H24" s="31"/>
      <c r="I24" s="31"/>
      <c r="J24" s="31">
        <v>4</v>
      </c>
      <c r="K24" s="262"/>
      <c r="L24" s="262">
        <v>1</v>
      </c>
      <c r="M24" s="175">
        <f t="shared" si="1"/>
        <v>5</v>
      </c>
      <c r="N24" s="316">
        <v>11000</v>
      </c>
      <c r="O24" s="295">
        <f t="shared" si="2"/>
        <v>55000</v>
      </c>
      <c r="P24" s="79" t="e">
        <f>#REF!*F24</f>
        <v>#REF!</v>
      </c>
      <c r="Q24" s="139" t="e">
        <f>#REF!*G24</f>
        <v>#REF!</v>
      </c>
      <c r="R24" s="166" t="e">
        <f>#REF!*H24</f>
        <v>#REF!</v>
      </c>
      <c r="S24" s="156" t="e">
        <f>#REF!*I24</f>
        <v>#REF!</v>
      </c>
      <c r="T24" s="79" t="e">
        <f>#REF!*J24</f>
        <v>#REF!</v>
      </c>
      <c r="U24" s="79" t="e">
        <f>#REF!*K24</f>
        <v>#REF!</v>
      </c>
      <c r="V24" s="79" t="e">
        <f>#REF!*L24</f>
        <v>#REF!</v>
      </c>
      <c r="W24" s="130"/>
      <c r="X24" s="144"/>
      <c r="Y24" s="130"/>
      <c r="Z24" s="123"/>
      <c r="AA24" s="43"/>
      <c r="AB24" s="54"/>
      <c r="AC24" s="223"/>
    </row>
    <row r="25" spans="1:29" ht="30" customHeight="1" x14ac:dyDescent="0.2">
      <c r="A25" s="17"/>
      <c r="B25" s="36">
        <v>1.1399999999999999</v>
      </c>
      <c r="C25" s="29" t="s">
        <v>109</v>
      </c>
      <c r="D25" s="37">
        <v>6.14</v>
      </c>
      <c r="E25" s="31" t="s">
        <v>7</v>
      </c>
      <c r="F25" s="31"/>
      <c r="G25" s="31"/>
      <c r="H25" s="31"/>
      <c r="I25" s="31"/>
      <c r="J25" s="31">
        <v>0</v>
      </c>
      <c r="K25" s="262"/>
      <c r="L25" s="262">
        <v>1</v>
      </c>
      <c r="M25" s="175">
        <f t="shared" si="1"/>
        <v>1</v>
      </c>
      <c r="N25" s="316">
        <v>13000</v>
      </c>
      <c r="O25" s="295">
        <f t="shared" si="2"/>
        <v>13000</v>
      </c>
      <c r="P25" s="79" t="e">
        <f>#REF!*F25</f>
        <v>#REF!</v>
      </c>
      <c r="Q25" s="139" t="e">
        <f>#REF!*G25</f>
        <v>#REF!</v>
      </c>
      <c r="R25" s="166" t="e">
        <f>#REF!*H25</f>
        <v>#REF!</v>
      </c>
      <c r="S25" s="156" t="e">
        <f>#REF!*I25</f>
        <v>#REF!</v>
      </c>
      <c r="T25" s="79" t="e">
        <f>#REF!*J25</f>
        <v>#REF!</v>
      </c>
      <c r="U25" s="79" t="e">
        <f>#REF!*K25</f>
        <v>#REF!</v>
      </c>
      <c r="V25" s="79" t="e">
        <f>#REF!*L25</f>
        <v>#REF!</v>
      </c>
      <c r="W25" s="130"/>
      <c r="X25" s="144"/>
      <c r="Y25" s="130"/>
      <c r="Z25" s="123"/>
      <c r="AA25" s="43"/>
      <c r="AB25" s="54"/>
      <c r="AC25" s="223"/>
    </row>
    <row r="26" spans="1:29" ht="30" customHeight="1" x14ac:dyDescent="0.2">
      <c r="A26" s="17"/>
      <c r="B26" s="36">
        <v>1.1499999999999999</v>
      </c>
      <c r="C26" s="29" t="s">
        <v>142</v>
      </c>
      <c r="D26" s="37">
        <v>6.15</v>
      </c>
      <c r="E26" s="31" t="s">
        <v>7</v>
      </c>
      <c r="F26" s="31"/>
      <c r="G26" s="31"/>
      <c r="H26" s="31"/>
      <c r="I26" s="31"/>
      <c r="J26" s="31">
        <v>0</v>
      </c>
      <c r="K26" s="262"/>
      <c r="L26" s="262"/>
      <c r="M26" s="175">
        <f t="shared" si="1"/>
        <v>0</v>
      </c>
      <c r="N26" s="316">
        <v>13000</v>
      </c>
      <c r="O26" s="295">
        <f t="shared" si="2"/>
        <v>0</v>
      </c>
      <c r="P26" s="79" t="e">
        <f>#REF!*F26</f>
        <v>#REF!</v>
      </c>
      <c r="Q26" s="139" t="e">
        <f>#REF!*G26</f>
        <v>#REF!</v>
      </c>
      <c r="R26" s="166" t="e">
        <f>#REF!*H26</f>
        <v>#REF!</v>
      </c>
      <c r="S26" s="156" t="e">
        <f>#REF!*I26</f>
        <v>#REF!</v>
      </c>
      <c r="T26" s="79" t="e">
        <f>#REF!*J26</f>
        <v>#REF!</v>
      </c>
      <c r="U26" s="79" t="e">
        <f>#REF!*K26</f>
        <v>#REF!</v>
      </c>
      <c r="V26" s="79" t="e">
        <f>#REF!*L26</f>
        <v>#REF!</v>
      </c>
      <c r="W26" s="130"/>
      <c r="X26" s="144"/>
      <c r="Y26" s="130"/>
      <c r="Z26" s="123"/>
      <c r="AA26" s="43"/>
      <c r="AB26" s="54"/>
      <c r="AC26" s="223"/>
    </row>
    <row r="27" spans="1:29" ht="30" customHeight="1" x14ac:dyDescent="0.2">
      <c r="A27" s="17"/>
      <c r="B27" s="36">
        <v>1.1599999999999999</v>
      </c>
      <c r="C27" s="29" t="s">
        <v>143</v>
      </c>
      <c r="D27" s="37">
        <v>6.16</v>
      </c>
      <c r="E27" s="31" t="s">
        <v>7</v>
      </c>
      <c r="F27" s="31"/>
      <c r="G27" s="31"/>
      <c r="H27" s="31"/>
      <c r="I27" s="31"/>
      <c r="J27" s="31">
        <v>0</v>
      </c>
      <c r="K27" s="262"/>
      <c r="L27" s="262"/>
      <c r="M27" s="175">
        <f t="shared" si="1"/>
        <v>0</v>
      </c>
      <c r="N27" s="316">
        <v>90000</v>
      </c>
      <c r="O27" s="295">
        <f t="shared" si="2"/>
        <v>0</v>
      </c>
      <c r="P27" s="79" t="e">
        <f>#REF!*F27</f>
        <v>#REF!</v>
      </c>
      <c r="Q27" s="139" t="e">
        <f>#REF!*G27</f>
        <v>#REF!</v>
      </c>
      <c r="R27" s="166" t="e">
        <f>#REF!*H27</f>
        <v>#REF!</v>
      </c>
      <c r="S27" s="156" t="e">
        <f>#REF!*I27</f>
        <v>#REF!</v>
      </c>
      <c r="T27" s="79" t="e">
        <f>#REF!*J27</f>
        <v>#REF!</v>
      </c>
      <c r="U27" s="79" t="e">
        <f>#REF!*K27</f>
        <v>#REF!</v>
      </c>
      <c r="V27" s="79" t="e">
        <f>#REF!*L27</f>
        <v>#REF!</v>
      </c>
      <c r="W27" s="130"/>
      <c r="X27" s="144"/>
      <c r="Y27" s="130"/>
      <c r="Z27" s="123"/>
      <c r="AA27" s="43"/>
      <c r="AB27" s="54"/>
      <c r="AC27" s="223"/>
    </row>
    <row r="28" spans="1:29" ht="30" customHeight="1" x14ac:dyDescent="0.2">
      <c r="A28" s="17"/>
      <c r="B28" s="36">
        <v>1.17</v>
      </c>
      <c r="C28" s="29" t="s">
        <v>144</v>
      </c>
      <c r="D28" s="37">
        <v>6.17</v>
      </c>
      <c r="E28" s="31" t="s">
        <v>7</v>
      </c>
      <c r="F28" s="31"/>
      <c r="G28" s="31"/>
      <c r="H28" s="31"/>
      <c r="I28" s="31"/>
      <c r="J28" s="31">
        <v>0</v>
      </c>
      <c r="K28" s="262"/>
      <c r="L28" s="262"/>
      <c r="M28" s="175">
        <f t="shared" si="1"/>
        <v>0</v>
      </c>
      <c r="N28" s="316">
        <v>1000</v>
      </c>
      <c r="O28" s="295">
        <f t="shared" si="2"/>
        <v>0</v>
      </c>
      <c r="P28" s="79" t="e">
        <f>#REF!*F28</f>
        <v>#REF!</v>
      </c>
      <c r="Q28" s="139" t="e">
        <f>#REF!*G28</f>
        <v>#REF!</v>
      </c>
      <c r="R28" s="166" t="e">
        <f>#REF!*H28</f>
        <v>#REF!</v>
      </c>
      <c r="S28" s="156" t="e">
        <f>#REF!*I28</f>
        <v>#REF!</v>
      </c>
      <c r="T28" s="79" t="e">
        <f>#REF!*J28</f>
        <v>#REF!</v>
      </c>
      <c r="U28" s="79" t="e">
        <f>#REF!*K28</f>
        <v>#REF!</v>
      </c>
      <c r="V28" s="79" t="e">
        <f>#REF!*L28</f>
        <v>#REF!</v>
      </c>
      <c r="W28" s="130"/>
      <c r="X28" s="144"/>
      <c r="Y28" s="130"/>
      <c r="Z28" s="123"/>
      <c r="AA28" s="43"/>
      <c r="AB28" s="54"/>
      <c r="AC28" s="223"/>
    </row>
    <row r="29" spans="1:29" ht="30" customHeight="1" x14ac:dyDescent="0.2">
      <c r="A29" s="17"/>
      <c r="B29" s="36">
        <v>1.18</v>
      </c>
      <c r="C29" s="29" t="s">
        <v>145</v>
      </c>
      <c r="D29" s="37">
        <v>6.17</v>
      </c>
      <c r="E29" s="31" t="s">
        <v>7</v>
      </c>
      <c r="F29" s="31"/>
      <c r="G29" s="31"/>
      <c r="H29" s="31"/>
      <c r="I29" s="31"/>
      <c r="J29" s="31">
        <v>0</v>
      </c>
      <c r="K29" s="262"/>
      <c r="L29" s="262"/>
      <c r="M29" s="175">
        <f t="shared" si="1"/>
        <v>0</v>
      </c>
      <c r="N29" s="316">
        <v>1000</v>
      </c>
      <c r="O29" s="295">
        <f t="shared" si="2"/>
        <v>0</v>
      </c>
      <c r="P29" s="79" t="e">
        <f>#REF!*F29</f>
        <v>#REF!</v>
      </c>
      <c r="Q29" s="139" t="e">
        <f>#REF!*G29</f>
        <v>#REF!</v>
      </c>
      <c r="R29" s="166" t="e">
        <f>#REF!*H29</f>
        <v>#REF!</v>
      </c>
      <c r="S29" s="156" t="e">
        <f>#REF!*I29</f>
        <v>#REF!</v>
      </c>
      <c r="T29" s="79" t="e">
        <f>#REF!*J29</f>
        <v>#REF!</v>
      </c>
      <c r="U29" s="79" t="e">
        <f>#REF!*K29</f>
        <v>#REF!</v>
      </c>
      <c r="V29" s="79" t="e">
        <f>#REF!*L29</f>
        <v>#REF!</v>
      </c>
      <c r="W29" s="130"/>
      <c r="X29" s="144"/>
      <c r="Y29" s="130"/>
      <c r="Z29" s="123"/>
      <c r="AA29" s="43"/>
      <c r="AB29" s="54"/>
      <c r="AC29" s="223"/>
    </row>
    <row r="30" spans="1:29" ht="30" customHeight="1" x14ac:dyDescent="0.2">
      <c r="A30" s="17"/>
      <c r="B30" s="36">
        <v>1.19</v>
      </c>
      <c r="C30" s="29" t="s">
        <v>146</v>
      </c>
      <c r="D30" s="37">
        <v>6.18</v>
      </c>
      <c r="E30" s="31" t="s">
        <v>7</v>
      </c>
      <c r="F30" s="31"/>
      <c r="G30" s="31"/>
      <c r="H30" s="31"/>
      <c r="I30" s="31"/>
      <c r="J30" s="31">
        <v>0</v>
      </c>
      <c r="K30" s="262"/>
      <c r="L30" s="262"/>
      <c r="M30" s="175">
        <f t="shared" si="1"/>
        <v>0</v>
      </c>
      <c r="N30" s="316">
        <v>1950</v>
      </c>
      <c r="O30" s="295">
        <f t="shared" si="2"/>
        <v>0</v>
      </c>
      <c r="P30" s="79" t="e">
        <f>#REF!*F30</f>
        <v>#REF!</v>
      </c>
      <c r="Q30" s="139" t="e">
        <f>#REF!*G30</f>
        <v>#REF!</v>
      </c>
      <c r="R30" s="166" t="e">
        <f>#REF!*H30</f>
        <v>#REF!</v>
      </c>
      <c r="S30" s="156" t="e">
        <f>#REF!*I30</f>
        <v>#REF!</v>
      </c>
      <c r="T30" s="79" t="e">
        <f>#REF!*J30</f>
        <v>#REF!</v>
      </c>
      <c r="U30" s="79" t="e">
        <f>#REF!*K30</f>
        <v>#REF!</v>
      </c>
      <c r="V30" s="79" t="e">
        <f>#REF!*L30</f>
        <v>#REF!</v>
      </c>
      <c r="W30" s="130"/>
      <c r="X30" s="144"/>
      <c r="Y30" s="130"/>
      <c r="Z30" s="123"/>
      <c r="AA30" s="43"/>
      <c r="AB30" s="54"/>
      <c r="AC30" s="223"/>
    </row>
    <row r="31" spans="1:29" ht="30" customHeight="1" x14ac:dyDescent="0.2">
      <c r="A31" s="17"/>
      <c r="B31" s="189">
        <v>1.2</v>
      </c>
      <c r="C31" s="29" t="s">
        <v>147</v>
      </c>
      <c r="D31" s="37">
        <v>6.19</v>
      </c>
      <c r="E31" s="31" t="s">
        <v>7</v>
      </c>
      <c r="F31" s="31"/>
      <c r="G31" s="31"/>
      <c r="H31" s="31"/>
      <c r="I31" s="31"/>
      <c r="J31" s="31">
        <v>0</v>
      </c>
      <c r="K31" s="262"/>
      <c r="L31" s="262"/>
      <c r="M31" s="175">
        <f t="shared" si="1"/>
        <v>0</v>
      </c>
      <c r="N31" s="316">
        <v>2650</v>
      </c>
      <c r="O31" s="295">
        <f t="shared" si="2"/>
        <v>0</v>
      </c>
      <c r="P31" s="79" t="e">
        <f>#REF!*F31</f>
        <v>#REF!</v>
      </c>
      <c r="Q31" s="139" t="e">
        <f>#REF!*G31</f>
        <v>#REF!</v>
      </c>
      <c r="R31" s="166" t="e">
        <f>#REF!*H31</f>
        <v>#REF!</v>
      </c>
      <c r="S31" s="156" t="e">
        <f>#REF!*I31</f>
        <v>#REF!</v>
      </c>
      <c r="T31" s="79" t="e">
        <f>#REF!*J31</f>
        <v>#REF!</v>
      </c>
      <c r="U31" s="79" t="e">
        <f>#REF!*K31</f>
        <v>#REF!</v>
      </c>
      <c r="V31" s="79" t="e">
        <f>#REF!*L31</f>
        <v>#REF!</v>
      </c>
      <c r="W31" s="130"/>
      <c r="X31" s="144"/>
      <c r="Y31" s="130"/>
      <c r="Z31" s="123"/>
      <c r="AA31" s="43"/>
      <c r="AB31" s="54"/>
      <c r="AC31" s="223"/>
    </row>
    <row r="32" spans="1:29" ht="30" customHeight="1" x14ac:dyDescent="0.2">
      <c r="A32" s="17"/>
      <c r="B32" s="36">
        <v>1.21</v>
      </c>
      <c r="C32" s="29" t="s">
        <v>148</v>
      </c>
      <c r="D32" s="190">
        <v>6.2</v>
      </c>
      <c r="E32" s="31" t="s">
        <v>7</v>
      </c>
      <c r="F32" s="31"/>
      <c r="G32" s="31"/>
      <c r="H32" s="31"/>
      <c r="I32" s="31"/>
      <c r="J32" s="31">
        <v>6</v>
      </c>
      <c r="K32" s="262"/>
      <c r="L32" s="262"/>
      <c r="M32" s="175">
        <f t="shared" si="1"/>
        <v>6</v>
      </c>
      <c r="N32" s="316">
        <v>18450</v>
      </c>
      <c r="O32" s="295">
        <f t="shared" si="2"/>
        <v>110700</v>
      </c>
      <c r="P32" s="79" t="e">
        <f>#REF!*F32</f>
        <v>#REF!</v>
      </c>
      <c r="Q32" s="139" t="e">
        <f>#REF!*G32</f>
        <v>#REF!</v>
      </c>
      <c r="R32" s="166" t="e">
        <f>#REF!*H32</f>
        <v>#REF!</v>
      </c>
      <c r="S32" s="156" t="e">
        <f>#REF!*I32</f>
        <v>#REF!</v>
      </c>
      <c r="T32" s="79" t="e">
        <f>#REF!*J32</f>
        <v>#REF!</v>
      </c>
      <c r="U32" s="79" t="e">
        <f>#REF!*K32</f>
        <v>#REF!</v>
      </c>
      <c r="V32" s="79" t="e">
        <f>#REF!*L32</f>
        <v>#REF!</v>
      </c>
      <c r="W32" s="130"/>
      <c r="X32" s="144"/>
      <c r="Y32" s="130"/>
      <c r="Z32" s="123"/>
      <c r="AA32" s="43"/>
      <c r="AB32" s="54"/>
      <c r="AC32" s="223"/>
    </row>
    <row r="33" spans="1:29" ht="30" customHeight="1" x14ac:dyDescent="0.2">
      <c r="A33" s="17"/>
      <c r="B33" s="36">
        <v>1.22</v>
      </c>
      <c r="C33" s="29" t="s">
        <v>149</v>
      </c>
      <c r="D33" s="37">
        <v>6.21</v>
      </c>
      <c r="E33" s="31" t="s">
        <v>7</v>
      </c>
      <c r="F33" s="31"/>
      <c r="G33" s="31"/>
      <c r="H33" s="31"/>
      <c r="I33" s="31"/>
      <c r="J33" s="31">
        <v>0</v>
      </c>
      <c r="K33" s="262"/>
      <c r="L33" s="262"/>
      <c r="M33" s="175">
        <f t="shared" si="1"/>
        <v>0</v>
      </c>
      <c r="N33" s="316">
        <v>2850</v>
      </c>
      <c r="O33" s="295">
        <f t="shared" si="2"/>
        <v>0</v>
      </c>
      <c r="P33" s="79" t="e">
        <f>#REF!*F33</f>
        <v>#REF!</v>
      </c>
      <c r="Q33" s="139" t="e">
        <f>#REF!*G33</f>
        <v>#REF!</v>
      </c>
      <c r="R33" s="166" t="e">
        <f>#REF!*H33</f>
        <v>#REF!</v>
      </c>
      <c r="S33" s="156" t="e">
        <f>#REF!*I33</f>
        <v>#REF!</v>
      </c>
      <c r="T33" s="79" t="e">
        <f>#REF!*J33</f>
        <v>#REF!</v>
      </c>
      <c r="U33" s="79" t="e">
        <f>#REF!*K33</f>
        <v>#REF!</v>
      </c>
      <c r="V33" s="79" t="e">
        <f>#REF!*L33</f>
        <v>#REF!</v>
      </c>
      <c r="W33" s="130"/>
      <c r="X33" s="144"/>
      <c r="Y33" s="130"/>
      <c r="Z33" s="123"/>
      <c r="AA33" s="43"/>
      <c r="AB33" s="54"/>
      <c r="AC33" s="223"/>
    </row>
    <row r="34" spans="1:29" ht="30" customHeight="1" x14ac:dyDescent="0.2">
      <c r="A34" s="17"/>
      <c r="B34" s="36">
        <v>1.23</v>
      </c>
      <c r="C34" s="29" t="s">
        <v>150</v>
      </c>
      <c r="D34" s="37">
        <v>6.22</v>
      </c>
      <c r="E34" s="31" t="s">
        <v>7</v>
      </c>
      <c r="F34" s="31"/>
      <c r="G34" s="31"/>
      <c r="H34" s="31"/>
      <c r="I34" s="31"/>
      <c r="J34" s="31">
        <v>0</v>
      </c>
      <c r="K34" s="262"/>
      <c r="L34" s="262"/>
      <c r="M34" s="175">
        <f t="shared" si="1"/>
        <v>0</v>
      </c>
      <c r="N34" s="316">
        <v>3800</v>
      </c>
      <c r="O34" s="295">
        <f t="shared" si="2"/>
        <v>0</v>
      </c>
      <c r="P34" s="79" t="e">
        <f>#REF!*F34</f>
        <v>#REF!</v>
      </c>
      <c r="Q34" s="139" t="e">
        <f>#REF!*G34</f>
        <v>#REF!</v>
      </c>
      <c r="R34" s="166" t="e">
        <f>#REF!*H34</f>
        <v>#REF!</v>
      </c>
      <c r="S34" s="156" t="e">
        <f>#REF!*I34</f>
        <v>#REF!</v>
      </c>
      <c r="T34" s="79" t="e">
        <f>#REF!*J34</f>
        <v>#REF!</v>
      </c>
      <c r="U34" s="79" t="e">
        <f>#REF!*K34</f>
        <v>#REF!</v>
      </c>
      <c r="V34" s="79" t="e">
        <f>#REF!*L34</f>
        <v>#REF!</v>
      </c>
      <c r="W34" s="130"/>
      <c r="X34" s="144"/>
      <c r="Y34" s="130"/>
      <c r="Z34" s="123"/>
      <c r="AA34" s="43"/>
      <c r="AB34" s="54"/>
      <c r="AC34" s="223"/>
    </row>
    <row r="35" spans="1:29" ht="30" customHeight="1" x14ac:dyDescent="0.2">
      <c r="A35" s="17"/>
      <c r="B35" s="36">
        <v>1.24</v>
      </c>
      <c r="C35" s="29" t="s">
        <v>151</v>
      </c>
      <c r="D35" s="37">
        <v>6.23</v>
      </c>
      <c r="E35" s="31" t="s">
        <v>7</v>
      </c>
      <c r="F35" s="31"/>
      <c r="G35" s="31"/>
      <c r="H35" s="31"/>
      <c r="I35" s="31"/>
      <c r="J35" s="31">
        <v>0</v>
      </c>
      <c r="K35" s="262"/>
      <c r="L35" s="262"/>
      <c r="M35" s="175">
        <f t="shared" si="1"/>
        <v>0</v>
      </c>
      <c r="N35" s="316">
        <v>120000</v>
      </c>
      <c r="O35" s="295">
        <f t="shared" si="2"/>
        <v>0</v>
      </c>
      <c r="P35" s="79" t="e">
        <f>#REF!*F35</f>
        <v>#REF!</v>
      </c>
      <c r="Q35" s="139" t="e">
        <f>#REF!*G35</f>
        <v>#REF!</v>
      </c>
      <c r="R35" s="166" t="e">
        <f>#REF!*H35</f>
        <v>#REF!</v>
      </c>
      <c r="S35" s="156" t="e">
        <f>#REF!*I35</f>
        <v>#REF!</v>
      </c>
      <c r="T35" s="79" t="e">
        <f>#REF!*J35</f>
        <v>#REF!</v>
      </c>
      <c r="U35" s="79" t="e">
        <f>#REF!*K35</f>
        <v>#REF!</v>
      </c>
      <c r="V35" s="79" t="e">
        <f>#REF!*L35</f>
        <v>#REF!</v>
      </c>
      <c r="W35" s="130"/>
      <c r="X35" s="144"/>
      <c r="Y35" s="130"/>
      <c r="Z35" s="123"/>
      <c r="AA35" s="43"/>
      <c r="AB35" s="54"/>
      <c r="AC35" s="223"/>
    </row>
    <row r="36" spans="1:29" ht="30" customHeight="1" x14ac:dyDescent="0.2">
      <c r="A36" s="17"/>
      <c r="B36" s="36">
        <v>1.25</v>
      </c>
      <c r="C36" s="29" t="s">
        <v>152</v>
      </c>
      <c r="D36" s="37">
        <v>6.24</v>
      </c>
      <c r="E36" s="31" t="s">
        <v>7</v>
      </c>
      <c r="F36" s="31"/>
      <c r="G36" s="31"/>
      <c r="H36" s="31"/>
      <c r="I36" s="31"/>
      <c r="J36" s="31">
        <v>0</v>
      </c>
      <c r="K36" s="262"/>
      <c r="L36" s="262"/>
      <c r="M36" s="175">
        <f t="shared" si="1"/>
        <v>0</v>
      </c>
      <c r="N36" s="316">
        <v>4000</v>
      </c>
      <c r="O36" s="295">
        <f t="shared" si="2"/>
        <v>0</v>
      </c>
      <c r="P36" s="79" t="e">
        <f>#REF!*F36</f>
        <v>#REF!</v>
      </c>
      <c r="Q36" s="139" t="e">
        <f>#REF!*G36</f>
        <v>#REF!</v>
      </c>
      <c r="R36" s="166" t="e">
        <f>#REF!*H36</f>
        <v>#REF!</v>
      </c>
      <c r="S36" s="156" t="e">
        <f>#REF!*I36</f>
        <v>#REF!</v>
      </c>
      <c r="T36" s="79" t="e">
        <f>#REF!*J36</f>
        <v>#REF!</v>
      </c>
      <c r="U36" s="79" t="e">
        <f>#REF!*K36</f>
        <v>#REF!</v>
      </c>
      <c r="V36" s="79" t="e">
        <f>#REF!*L36</f>
        <v>#REF!</v>
      </c>
      <c r="W36" s="130"/>
      <c r="X36" s="144"/>
      <c r="Y36" s="130"/>
      <c r="Z36" s="123"/>
      <c r="AA36" s="43"/>
      <c r="AB36" s="54"/>
      <c r="AC36" s="223"/>
    </row>
    <row r="37" spans="1:29" ht="30" customHeight="1" x14ac:dyDescent="0.2">
      <c r="A37" s="17"/>
      <c r="B37" s="36">
        <v>1.26</v>
      </c>
      <c r="C37" s="29" t="s">
        <v>153</v>
      </c>
      <c r="D37" s="37">
        <v>6.25</v>
      </c>
      <c r="E37" s="31" t="s">
        <v>7</v>
      </c>
      <c r="F37" s="31"/>
      <c r="G37" s="31"/>
      <c r="H37" s="31"/>
      <c r="I37" s="31"/>
      <c r="J37" s="31">
        <v>0</v>
      </c>
      <c r="K37" s="262"/>
      <c r="L37" s="262"/>
      <c r="M37" s="175">
        <f t="shared" si="1"/>
        <v>0</v>
      </c>
      <c r="N37" s="316">
        <v>3750</v>
      </c>
      <c r="O37" s="295">
        <f t="shared" si="2"/>
        <v>0</v>
      </c>
      <c r="P37" s="79" t="e">
        <f>#REF!*F37</f>
        <v>#REF!</v>
      </c>
      <c r="Q37" s="139" t="e">
        <f>#REF!*G37</f>
        <v>#REF!</v>
      </c>
      <c r="R37" s="166" t="e">
        <f>#REF!*H37</f>
        <v>#REF!</v>
      </c>
      <c r="S37" s="156" t="e">
        <f>#REF!*I37</f>
        <v>#REF!</v>
      </c>
      <c r="T37" s="79" t="e">
        <f>#REF!*J37</f>
        <v>#REF!</v>
      </c>
      <c r="U37" s="79" t="e">
        <f>#REF!*K37</f>
        <v>#REF!</v>
      </c>
      <c r="V37" s="79" t="e">
        <f>#REF!*L37</f>
        <v>#REF!</v>
      </c>
      <c r="W37" s="130"/>
      <c r="X37" s="144"/>
      <c r="Y37" s="130"/>
      <c r="Z37" s="123"/>
      <c r="AA37" s="43"/>
      <c r="AB37" s="54"/>
      <c r="AC37" s="223"/>
    </row>
    <row r="38" spans="1:29" ht="30" customHeight="1" x14ac:dyDescent="0.2">
      <c r="A38" s="17"/>
      <c r="B38" s="36">
        <v>1.27</v>
      </c>
      <c r="C38" s="29" t="s">
        <v>154</v>
      </c>
      <c r="D38" s="37">
        <v>6.26</v>
      </c>
      <c r="E38" s="31" t="s">
        <v>7</v>
      </c>
      <c r="F38" s="31"/>
      <c r="G38" s="31"/>
      <c r="H38" s="31"/>
      <c r="I38" s="31"/>
      <c r="J38" s="31">
        <v>0</v>
      </c>
      <c r="K38" s="262"/>
      <c r="L38" s="262"/>
      <c r="M38" s="175">
        <f t="shared" si="1"/>
        <v>0</v>
      </c>
      <c r="N38" s="316">
        <v>4750</v>
      </c>
      <c r="O38" s="295">
        <f t="shared" si="2"/>
        <v>0</v>
      </c>
      <c r="P38" s="79" t="e">
        <f>#REF!*F38</f>
        <v>#REF!</v>
      </c>
      <c r="Q38" s="139" t="e">
        <f>#REF!*G38</f>
        <v>#REF!</v>
      </c>
      <c r="R38" s="166" t="e">
        <f>#REF!*H38</f>
        <v>#REF!</v>
      </c>
      <c r="S38" s="156" t="e">
        <f>#REF!*I38</f>
        <v>#REF!</v>
      </c>
      <c r="T38" s="79" t="e">
        <f>#REF!*J38</f>
        <v>#REF!</v>
      </c>
      <c r="U38" s="79" t="e">
        <f>#REF!*K38</f>
        <v>#REF!</v>
      </c>
      <c r="V38" s="79" t="e">
        <f>#REF!*L38</f>
        <v>#REF!</v>
      </c>
      <c r="W38" s="130"/>
      <c r="X38" s="144"/>
      <c r="Y38" s="130"/>
      <c r="Z38" s="123"/>
      <c r="AA38" s="43"/>
      <c r="AB38" s="54"/>
      <c r="AC38" s="223"/>
    </row>
    <row r="39" spans="1:29" ht="30" customHeight="1" x14ac:dyDescent="0.2">
      <c r="A39" s="17"/>
      <c r="B39" s="36">
        <v>1.28</v>
      </c>
      <c r="C39" s="29" t="s">
        <v>155</v>
      </c>
      <c r="D39" s="37">
        <v>6.27</v>
      </c>
      <c r="E39" s="31" t="s">
        <v>7</v>
      </c>
      <c r="F39" s="31"/>
      <c r="G39" s="31"/>
      <c r="H39" s="31"/>
      <c r="I39" s="31"/>
      <c r="J39" s="31">
        <v>0</v>
      </c>
      <c r="K39" s="262"/>
      <c r="L39" s="262"/>
      <c r="M39" s="175">
        <f t="shared" si="1"/>
        <v>0</v>
      </c>
      <c r="N39" s="316">
        <v>2950</v>
      </c>
      <c r="O39" s="295">
        <f t="shared" si="2"/>
        <v>0</v>
      </c>
      <c r="P39" s="79" t="e">
        <f>#REF!*F39</f>
        <v>#REF!</v>
      </c>
      <c r="Q39" s="139" t="e">
        <f>#REF!*G39</f>
        <v>#REF!</v>
      </c>
      <c r="R39" s="166" t="e">
        <f>#REF!*H39</f>
        <v>#REF!</v>
      </c>
      <c r="S39" s="156" t="e">
        <f>#REF!*I39</f>
        <v>#REF!</v>
      </c>
      <c r="T39" s="79" t="e">
        <f>#REF!*J39</f>
        <v>#REF!</v>
      </c>
      <c r="U39" s="79" t="e">
        <f>#REF!*K39</f>
        <v>#REF!</v>
      </c>
      <c r="V39" s="79" t="e">
        <f>#REF!*L39</f>
        <v>#REF!</v>
      </c>
      <c r="W39" s="130"/>
      <c r="X39" s="144"/>
      <c r="Y39" s="130"/>
      <c r="Z39" s="123"/>
      <c r="AA39" s="43"/>
      <c r="AB39" s="54"/>
      <c r="AC39" s="223"/>
    </row>
    <row r="40" spans="1:29" ht="30" customHeight="1" thickBot="1" x14ac:dyDescent="0.25">
      <c r="A40" s="17"/>
      <c r="B40" s="36">
        <v>1.29</v>
      </c>
      <c r="C40" s="29" t="s">
        <v>156</v>
      </c>
      <c r="D40" s="37">
        <v>6.28</v>
      </c>
      <c r="E40" s="31" t="s">
        <v>7</v>
      </c>
      <c r="F40" s="31"/>
      <c r="G40" s="31"/>
      <c r="H40" s="31"/>
      <c r="I40" s="31"/>
      <c r="J40" s="31">
        <v>0</v>
      </c>
      <c r="K40" s="262"/>
      <c r="L40" s="262"/>
      <c r="M40" s="175">
        <f t="shared" si="1"/>
        <v>0</v>
      </c>
      <c r="N40" s="316">
        <v>3950</v>
      </c>
      <c r="O40" s="295">
        <f t="shared" si="2"/>
        <v>0</v>
      </c>
      <c r="P40" s="79" t="e">
        <f>#REF!*F40</f>
        <v>#REF!</v>
      </c>
      <c r="Q40" s="139" t="e">
        <f>#REF!*G40</f>
        <v>#REF!</v>
      </c>
      <c r="R40" s="166" t="e">
        <f>#REF!*H40</f>
        <v>#REF!</v>
      </c>
      <c r="S40" s="156" t="e">
        <f>#REF!*I40</f>
        <v>#REF!</v>
      </c>
      <c r="T40" s="79" t="e">
        <f>#REF!*J40</f>
        <v>#REF!</v>
      </c>
      <c r="U40" s="79" t="e">
        <f>#REF!*K40</f>
        <v>#REF!</v>
      </c>
      <c r="V40" s="79" t="e">
        <f>#REF!*L40</f>
        <v>#REF!</v>
      </c>
      <c r="W40" s="130"/>
      <c r="X40" s="144"/>
      <c r="Y40" s="130"/>
      <c r="Z40" s="123"/>
      <c r="AA40" s="43"/>
      <c r="AB40" s="184"/>
      <c r="AC40" s="227"/>
    </row>
    <row r="41" spans="1:29" ht="25.5" customHeight="1" thickBot="1" x14ac:dyDescent="0.25">
      <c r="A41" s="17"/>
      <c r="B41" s="32">
        <v>1</v>
      </c>
      <c r="C41" s="33" t="s">
        <v>69</v>
      </c>
      <c r="D41" s="34"/>
      <c r="E41" s="35"/>
      <c r="F41" s="35"/>
      <c r="G41" s="35"/>
      <c r="H41" s="35"/>
      <c r="I41" s="35"/>
      <c r="J41" s="35"/>
      <c r="K41" s="263"/>
      <c r="L41" s="263"/>
      <c r="M41" s="213"/>
      <c r="N41" s="317"/>
      <c r="O41" s="303">
        <f t="shared" ref="O41:T41" si="3">SUM(O11:O40)</f>
        <v>888150</v>
      </c>
      <c r="P41" s="57" t="e">
        <f t="shared" si="3"/>
        <v>#REF!</v>
      </c>
      <c r="Q41" s="141" t="e">
        <f t="shared" si="3"/>
        <v>#REF!</v>
      </c>
      <c r="R41" s="65" t="e">
        <f t="shared" si="3"/>
        <v>#REF!</v>
      </c>
      <c r="S41" s="159" t="e">
        <f t="shared" si="3"/>
        <v>#REF!</v>
      </c>
      <c r="T41" s="57" t="e">
        <f t="shared" si="3"/>
        <v>#REF!</v>
      </c>
      <c r="U41" s="57" t="e">
        <f t="shared" ref="U41:V41" si="4">SUM(U11:U40)</f>
        <v>#REF!</v>
      </c>
      <c r="V41" s="57" t="e">
        <f t="shared" si="4"/>
        <v>#REF!</v>
      </c>
      <c r="W41" s="131"/>
      <c r="X41" s="145"/>
      <c r="Y41" s="131"/>
      <c r="Z41" s="124"/>
      <c r="AA41" s="43"/>
      <c r="AB41" s="228"/>
      <c r="AC41" s="228"/>
    </row>
    <row r="42" spans="1:29" ht="26.25" customHeight="1" thickBot="1" x14ac:dyDescent="0.25">
      <c r="A42" s="17"/>
      <c r="B42" s="18">
        <v>2</v>
      </c>
      <c r="C42" s="19" t="s">
        <v>157</v>
      </c>
      <c r="D42" s="20"/>
      <c r="E42" s="21"/>
      <c r="F42" s="21"/>
      <c r="G42" s="21"/>
      <c r="H42" s="21"/>
      <c r="I42" s="21"/>
      <c r="J42" s="21"/>
      <c r="K42" s="121"/>
      <c r="L42" s="121"/>
      <c r="M42" s="91"/>
      <c r="N42" s="315"/>
      <c r="O42" s="301"/>
      <c r="P42" s="60"/>
      <c r="Q42" s="59"/>
      <c r="R42" s="167"/>
      <c r="S42" s="160"/>
      <c r="T42" s="22"/>
      <c r="U42" s="22"/>
      <c r="V42" s="22"/>
      <c r="W42" s="132"/>
      <c r="X42" s="146"/>
      <c r="Y42" s="132"/>
      <c r="Z42" s="125"/>
      <c r="AA42" s="43"/>
      <c r="AB42" s="225"/>
      <c r="AC42" s="225"/>
    </row>
    <row r="43" spans="1:29" ht="30" customHeight="1" x14ac:dyDescent="0.2">
      <c r="A43" s="17"/>
      <c r="B43" s="24">
        <v>2.1</v>
      </c>
      <c r="C43" s="25" t="s">
        <v>162</v>
      </c>
      <c r="D43" s="26">
        <v>7.3</v>
      </c>
      <c r="E43" s="27" t="s">
        <v>7</v>
      </c>
      <c r="F43" s="31"/>
      <c r="G43" s="27"/>
      <c r="H43" s="27"/>
      <c r="I43" s="27"/>
      <c r="J43" s="27"/>
      <c r="K43" s="262"/>
      <c r="L43" s="262"/>
      <c r="M43" s="175">
        <f t="shared" si="1"/>
        <v>0</v>
      </c>
      <c r="N43" s="166">
        <v>15000</v>
      </c>
      <c r="O43" s="304">
        <f t="shared" ref="O43:O48" si="5">N43*M43</f>
        <v>0</v>
      </c>
      <c r="P43" s="62" t="e">
        <f>#REF!*F43</f>
        <v>#REF!</v>
      </c>
      <c r="Q43" s="140" t="e">
        <f>#REF!*G43</f>
        <v>#REF!</v>
      </c>
      <c r="R43" s="168" t="e">
        <f>#REF!*H43</f>
        <v>#REF!</v>
      </c>
      <c r="S43" s="120" t="e">
        <f>#REF!*I43</f>
        <v>#REF!</v>
      </c>
      <c r="T43" s="62" t="e">
        <f>#REF!*J43</f>
        <v>#REF!</v>
      </c>
      <c r="U43" s="62" t="e">
        <f>#REF!*K43</f>
        <v>#REF!</v>
      </c>
      <c r="V43" s="62" t="e">
        <f>#REF!*L43</f>
        <v>#REF!</v>
      </c>
      <c r="W43" s="133"/>
      <c r="X43" s="143"/>
      <c r="Y43" s="133"/>
      <c r="Z43" s="122"/>
      <c r="AA43" s="43"/>
      <c r="AB43" s="183"/>
      <c r="AC43" s="226"/>
    </row>
    <row r="44" spans="1:29" ht="30" customHeight="1" x14ac:dyDescent="0.2">
      <c r="A44" s="17"/>
      <c r="B44" s="24">
        <v>2.2000000000000002</v>
      </c>
      <c r="C44" s="25" t="s">
        <v>163</v>
      </c>
      <c r="D44" s="26">
        <v>7.4</v>
      </c>
      <c r="E44" s="27" t="s">
        <v>7</v>
      </c>
      <c r="F44" s="31"/>
      <c r="G44" s="27"/>
      <c r="H44" s="27"/>
      <c r="I44" s="27"/>
      <c r="J44" s="27"/>
      <c r="K44" s="262"/>
      <c r="L44" s="262"/>
      <c r="M44" s="175">
        <f t="shared" si="1"/>
        <v>0</v>
      </c>
      <c r="N44" s="166">
        <v>25500</v>
      </c>
      <c r="O44" s="304">
        <f t="shared" si="5"/>
        <v>0</v>
      </c>
      <c r="P44" s="62" t="e">
        <f>#REF!*F44</f>
        <v>#REF!</v>
      </c>
      <c r="Q44" s="140" t="e">
        <f>#REF!*G44</f>
        <v>#REF!</v>
      </c>
      <c r="R44" s="168" t="e">
        <f>#REF!*H44</f>
        <v>#REF!</v>
      </c>
      <c r="S44" s="120" t="e">
        <f>#REF!*I44</f>
        <v>#REF!</v>
      </c>
      <c r="T44" s="62" t="e">
        <f>#REF!*J44</f>
        <v>#REF!</v>
      </c>
      <c r="U44" s="62" t="e">
        <f>#REF!*K44</f>
        <v>#REF!</v>
      </c>
      <c r="V44" s="62" t="e">
        <f>#REF!*L44</f>
        <v>#REF!</v>
      </c>
      <c r="W44" s="133"/>
      <c r="X44" s="143"/>
      <c r="Y44" s="133"/>
      <c r="Z44" s="122"/>
      <c r="AA44" s="43"/>
      <c r="AB44" s="54"/>
      <c r="AC44" s="223"/>
    </row>
    <row r="45" spans="1:29" ht="30" customHeight="1" x14ac:dyDescent="0.2">
      <c r="A45" s="17"/>
      <c r="B45" s="24">
        <v>2.2999999999999998</v>
      </c>
      <c r="C45" s="25" t="s">
        <v>227</v>
      </c>
      <c r="D45" s="26">
        <v>7.5</v>
      </c>
      <c r="E45" s="27" t="s">
        <v>7</v>
      </c>
      <c r="F45" s="31"/>
      <c r="G45" s="27"/>
      <c r="H45" s="27"/>
      <c r="I45" s="27"/>
      <c r="J45" s="27"/>
      <c r="K45" s="262"/>
      <c r="L45" s="262"/>
      <c r="M45" s="175">
        <f t="shared" si="1"/>
        <v>0</v>
      </c>
      <c r="N45" s="166">
        <v>31500</v>
      </c>
      <c r="O45" s="304">
        <f t="shared" si="5"/>
        <v>0</v>
      </c>
      <c r="P45" s="62" t="e">
        <f>#REF!*F45</f>
        <v>#REF!</v>
      </c>
      <c r="Q45" s="140" t="e">
        <f>#REF!*G45</f>
        <v>#REF!</v>
      </c>
      <c r="R45" s="168" t="e">
        <f>#REF!*H45</f>
        <v>#REF!</v>
      </c>
      <c r="S45" s="120" t="e">
        <f>#REF!*I45</f>
        <v>#REF!</v>
      </c>
      <c r="T45" s="62" t="e">
        <f>#REF!*J45</f>
        <v>#REF!</v>
      </c>
      <c r="U45" s="62" t="e">
        <f>#REF!*K45</f>
        <v>#REF!</v>
      </c>
      <c r="V45" s="62" t="e">
        <f>#REF!*L45</f>
        <v>#REF!</v>
      </c>
      <c r="W45" s="133"/>
      <c r="X45" s="143"/>
      <c r="Y45" s="133"/>
      <c r="Z45" s="122"/>
      <c r="AA45" s="43"/>
      <c r="AB45" s="54"/>
      <c r="AC45" s="223"/>
    </row>
    <row r="46" spans="1:29" ht="30" customHeight="1" x14ac:dyDescent="0.2">
      <c r="A46" s="17"/>
      <c r="B46" s="24">
        <v>2.4</v>
      </c>
      <c r="C46" s="25" t="s">
        <v>159</v>
      </c>
      <c r="D46" s="26" t="s">
        <v>228</v>
      </c>
      <c r="E46" s="27" t="s">
        <v>7</v>
      </c>
      <c r="F46" s="31"/>
      <c r="G46" s="27"/>
      <c r="H46" s="27"/>
      <c r="I46" s="27"/>
      <c r="J46" s="27"/>
      <c r="K46" s="262"/>
      <c r="L46" s="262"/>
      <c r="M46" s="175">
        <f t="shared" si="1"/>
        <v>0</v>
      </c>
      <c r="N46" s="166">
        <v>30000</v>
      </c>
      <c r="O46" s="304">
        <f t="shared" si="5"/>
        <v>0</v>
      </c>
      <c r="P46" s="62" t="e">
        <f>#REF!*F46</f>
        <v>#REF!</v>
      </c>
      <c r="Q46" s="140" t="e">
        <f>#REF!*G46</f>
        <v>#REF!</v>
      </c>
      <c r="R46" s="168" t="e">
        <f>#REF!*H46</f>
        <v>#REF!</v>
      </c>
      <c r="S46" s="120" t="e">
        <f>#REF!*I46</f>
        <v>#REF!</v>
      </c>
      <c r="T46" s="62" t="e">
        <f>#REF!*J46</f>
        <v>#REF!</v>
      </c>
      <c r="U46" s="62" t="e">
        <f>#REF!*K46</f>
        <v>#REF!</v>
      </c>
      <c r="V46" s="62" t="e">
        <f>#REF!*L46</f>
        <v>#REF!</v>
      </c>
      <c r="W46" s="133"/>
      <c r="X46" s="143"/>
      <c r="Y46" s="133"/>
      <c r="Z46" s="122"/>
      <c r="AA46" s="43"/>
      <c r="AB46" s="54"/>
      <c r="AC46" s="223"/>
    </row>
    <row r="47" spans="1:29" ht="30" customHeight="1" x14ac:dyDescent="0.2">
      <c r="A47" s="17"/>
      <c r="B47" s="24">
        <v>2.5</v>
      </c>
      <c r="C47" s="25" t="s">
        <v>160</v>
      </c>
      <c r="D47" s="26" t="s">
        <v>229</v>
      </c>
      <c r="E47" s="27" t="s">
        <v>7</v>
      </c>
      <c r="F47" s="31"/>
      <c r="G47" s="27"/>
      <c r="H47" s="27"/>
      <c r="I47" s="27"/>
      <c r="J47" s="27"/>
      <c r="K47" s="262"/>
      <c r="L47" s="262"/>
      <c r="M47" s="175">
        <f t="shared" si="1"/>
        <v>0</v>
      </c>
      <c r="N47" s="166">
        <v>33000</v>
      </c>
      <c r="O47" s="304">
        <f t="shared" si="5"/>
        <v>0</v>
      </c>
      <c r="P47" s="62" t="e">
        <f>#REF!*F47</f>
        <v>#REF!</v>
      </c>
      <c r="Q47" s="140" t="e">
        <f>#REF!*G47</f>
        <v>#REF!</v>
      </c>
      <c r="R47" s="168" t="e">
        <f>#REF!*H47</f>
        <v>#REF!</v>
      </c>
      <c r="S47" s="120" t="e">
        <f>#REF!*I47</f>
        <v>#REF!</v>
      </c>
      <c r="T47" s="62" t="e">
        <f>#REF!*J47</f>
        <v>#REF!</v>
      </c>
      <c r="U47" s="62" t="e">
        <f>#REF!*K47</f>
        <v>#REF!</v>
      </c>
      <c r="V47" s="62" t="e">
        <f>#REF!*L47</f>
        <v>#REF!</v>
      </c>
      <c r="W47" s="133"/>
      <c r="X47" s="143"/>
      <c r="Y47" s="133"/>
      <c r="Z47" s="122"/>
      <c r="AA47" s="43"/>
      <c r="AB47" s="54"/>
      <c r="AC47" s="223"/>
    </row>
    <row r="48" spans="1:29" ht="30" customHeight="1" thickBot="1" x14ac:dyDescent="0.25">
      <c r="A48" s="17"/>
      <c r="B48" s="24">
        <v>2.6</v>
      </c>
      <c r="C48" s="25" t="s">
        <v>161</v>
      </c>
      <c r="D48" s="26" t="s">
        <v>230</v>
      </c>
      <c r="E48" s="27" t="s">
        <v>7</v>
      </c>
      <c r="F48" s="31"/>
      <c r="G48" s="27"/>
      <c r="H48" s="27"/>
      <c r="I48" s="27"/>
      <c r="J48" s="27"/>
      <c r="K48" s="262"/>
      <c r="L48" s="262"/>
      <c r="M48" s="175">
        <f t="shared" si="1"/>
        <v>0</v>
      </c>
      <c r="N48" s="166">
        <v>63000</v>
      </c>
      <c r="O48" s="304">
        <f t="shared" si="5"/>
        <v>0</v>
      </c>
      <c r="P48" s="62" t="e">
        <f>#REF!*F48</f>
        <v>#REF!</v>
      </c>
      <c r="Q48" s="140" t="e">
        <f>#REF!*G48</f>
        <v>#REF!</v>
      </c>
      <c r="R48" s="168" t="e">
        <f>#REF!*H48</f>
        <v>#REF!</v>
      </c>
      <c r="S48" s="120" t="e">
        <f>#REF!*I48</f>
        <v>#REF!</v>
      </c>
      <c r="T48" s="62" t="e">
        <f>#REF!*J48</f>
        <v>#REF!</v>
      </c>
      <c r="U48" s="62" t="e">
        <f>#REF!*K48</f>
        <v>#REF!</v>
      </c>
      <c r="V48" s="62" t="e">
        <f>#REF!*L48</f>
        <v>#REF!</v>
      </c>
      <c r="W48" s="133"/>
      <c r="X48" s="143"/>
      <c r="Y48" s="133"/>
      <c r="Z48" s="122"/>
      <c r="AA48" s="43"/>
      <c r="AB48" s="184"/>
      <c r="AC48" s="227"/>
    </row>
    <row r="49" spans="1:29" ht="25.5" customHeight="1" thickBot="1" x14ac:dyDescent="0.25">
      <c r="A49" s="17"/>
      <c r="B49" s="32">
        <v>2</v>
      </c>
      <c r="C49" s="33" t="s">
        <v>158</v>
      </c>
      <c r="D49" s="34"/>
      <c r="E49" s="35"/>
      <c r="F49" s="35"/>
      <c r="G49" s="35"/>
      <c r="H49" s="35"/>
      <c r="I49" s="35"/>
      <c r="J49" s="35"/>
      <c r="K49" s="263"/>
      <c r="L49" s="263"/>
      <c r="M49" s="213"/>
      <c r="N49" s="317"/>
      <c r="O49" s="303">
        <f>SUM(O43:O48)</f>
        <v>0</v>
      </c>
      <c r="P49" s="208" t="e">
        <f t="shared" ref="P49:T49" si="6">SUM(P43:P48)</f>
        <v>#REF!</v>
      </c>
      <c r="Q49" s="208" t="e">
        <f t="shared" si="6"/>
        <v>#REF!</v>
      </c>
      <c r="R49" s="208" t="e">
        <f t="shared" si="6"/>
        <v>#REF!</v>
      </c>
      <c r="S49" s="208" t="e">
        <f t="shared" si="6"/>
        <v>#REF!</v>
      </c>
      <c r="T49" s="208" t="e">
        <f t="shared" si="6"/>
        <v>#REF!</v>
      </c>
      <c r="U49" s="208" t="e">
        <f t="shared" ref="U49:V49" si="7">SUM(U43:U48)</f>
        <v>#REF!</v>
      </c>
      <c r="V49" s="208" t="e">
        <f t="shared" si="7"/>
        <v>#REF!</v>
      </c>
      <c r="W49" s="131"/>
      <c r="X49" s="145"/>
      <c r="Y49" s="131"/>
      <c r="Z49" s="124"/>
      <c r="AA49" s="43"/>
      <c r="AB49" s="228"/>
      <c r="AC49" s="228"/>
    </row>
    <row r="50" spans="1:29" ht="26.25" customHeight="1" thickBot="1" x14ac:dyDescent="0.25">
      <c r="A50" s="17"/>
      <c r="B50" s="18">
        <v>3</v>
      </c>
      <c r="C50" s="19" t="s">
        <v>17</v>
      </c>
      <c r="D50" s="20"/>
      <c r="E50" s="21"/>
      <c r="F50" s="21"/>
      <c r="G50" s="21"/>
      <c r="H50" s="21"/>
      <c r="I50" s="21"/>
      <c r="J50" s="21"/>
      <c r="K50" s="121"/>
      <c r="L50" s="121"/>
      <c r="M50" s="91"/>
      <c r="N50" s="315"/>
      <c r="O50" s="301"/>
      <c r="P50" s="60"/>
      <c r="Q50" s="59"/>
      <c r="R50" s="167"/>
      <c r="S50" s="160"/>
      <c r="T50" s="22"/>
      <c r="U50" s="22"/>
      <c r="V50" s="22"/>
      <c r="W50" s="132"/>
      <c r="X50" s="146"/>
      <c r="Y50" s="132"/>
      <c r="Z50" s="125"/>
      <c r="AA50" s="43"/>
      <c r="AB50" s="225"/>
      <c r="AC50" s="225"/>
    </row>
    <row r="51" spans="1:29" ht="30" customHeight="1" x14ac:dyDescent="0.2">
      <c r="A51" s="17"/>
      <c r="B51" s="24">
        <v>3.1</v>
      </c>
      <c r="C51" s="25" t="s">
        <v>18</v>
      </c>
      <c r="D51" s="30">
        <v>8.1</v>
      </c>
      <c r="E51" s="27" t="s">
        <v>13</v>
      </c>
      <c r="F51" s="31">
        <v>1</v>
      </c>
      <c r="G51" s="27"/>
      <c r="H51" s="27"/>
      <c r="I51" s="27">
        <v>2</v>
      </c>
      <c r="J51" s="31">
        <v>0</v>
      </c>
      <c r="K51" s="262">
        <v>8</v>
      </c>
      <c r="L51" s="262"/>
      <c r="M51" s="175">
        <f t="shared" si="1"/>
        <v>11</v>
      </c>
      <c r="N51" s="166">
        <v>4500</v>
      </c>
      <c r="O51" s="304">
        <f t="shared" ref="O51:O69" si="8">N51*M51</f>
        <v>49500</v>
      </c>
      <c r="P51" s="62" t="e">
        <f>#REF!*F51</f>
        <v>#REF!</v>
      </c>
      <c r="Q51" s="140" t="e">
        <f>#REF!*G51</f>
        <v>#REF!</v>
      </c>
      <c r="R51" s="168" t="e">
        <f>#REF!*H51</f>
        <v>#REF!</v>
      </c>
      <c r="S51" s="120" t="e">
        <f>#REF!*I51</f>
        <v>#REF!</v>
      </c>
      <c r="T51" s="62" t="e">
        <f>#REF!*J51</f>
        <v>#REF!</v>
      </c>
      <c r="U51" s="62" t="e">
        <f>#REF!*K51</f>
        <v>#REF!</v>
      </c>
      <c r="V51" s="62" t="e">
        <f>#REF!*L51</f>
        <v>#REF!</v>
      </c>
      <c r="W51" s="133"/>
      <c r="X51" s="143"/>
      <c r="Y51" s="133"/>
      <c r="Z51" s="122"/>
      <c r="AA51" s="43"/>
      <c r="AB51" s="183"/>
      <c r="AC51" s="226"/>
    </row>
    <row r="52" spans="1:29" ht="30" customHeight="1" x14ac:dyDescent="0.2">
      <c r="A52" s="17"/>
      <c r="B52" s="28">
        <v>3.2</v>
      </c>
      <c r="C52" s="29" t="s">
        <v>19</v>
      </c>
      <c r="D52" s="30">
        <v>8.1</v>
      </c>
      <c r="E52" s="31" t="s">
        <v>7</v>
      </c>
      <c r="F52" s="31">
        <v>6</v>
      </c>
      <c r="G52" s="31"/>
      <c r="H52" s="31"/>
      <c r="I52" s="31"/>
      <c r="J52" s="31">
        <v>0</v>
      </c>
      <c r="K52" s="262"/>
      <c r="L52" s="262"/>
      <c r="M52" s="175">
        <f t="shared" si="1"/>
        <v>6</v>
      </c>
      <c r="N52" s="299">
        <v>712</v>
      </c>
      <c r="O52" s="305">
        <f t="shared" si="8"/>
        <v>4272</v>
      </c>
      <c r="P52" s="62" t="e">
        <f>#REF!*F52</f>
        <v>#REF!</v>
      </c>
      <c r="Q52" s="140" t="e">
        <f>#REF!*G52</f>
        <v>#REF!</v>
      </c>
      <c r="R52" s="168" t="e">
        <f>#REF!*H52</f>
        <v>#REF!</v>
      </c>
      <c r="S52" s="120" t="e">
        <f>#REF!*I52</f>
        <v>#REF!</v>
      </c>
      <c r="T52" s="62" t="e">
        <f>#REF!*J52</f>
        <v>#REF!</v>
      </c>
      <c r="U52" s="62" t="e">
        <f>#REF!*K52</f>
        <v>#REF!</v>
      </c>
      <c r="V52" s="62" t="e">
        <f>#REF!*L52</f>
        <v>#REF!</v>
      </c>
      <c r="W52" s="130"/>
      <c r="X52" s="144"/>
      <c r="Y52" s="130"/>
      <c r="Z52" s="123"/>
      <c r="AA52" s="43"/>
      <c r="AB52" s="54"/>
      <c r="AC52" s="223"/>
    </row>
    <row r="53" spans="1:29" ht="30" customHeight="1" x14ac:dyDescent="0.2">
      <c r="A53" s="17"/>
      <c r="B53" s="28">
        <v>3.3</v>
      </c>
      <c r="C53" s="29" t="s">
        <v>20</v>
      </c>
      <c r="D53" s="30">
        <v>8.1</v>
      </c>
      <c r="E53" s="31" t="s">
        <v>7</v>
      </c>
      <c r="F53" s="31">
        <v>6</v>
      </c>
      <c r="G53" s="31"/>
      <c r="H53" s="31"/>
      <c r="I53" s="31"/>
      <c r="J53" s="31">
        <v>0</v>
      </c>
      <c r="K53" s="262"/>
      <c r="L53" s="262"/>
      <c r="M53" s="175">
        <f t="shared" si="1"/>
        <v>6</v>
      </c>
      <c r="N53" s="299">
        <v>321</v>
      </c>
      <c r="O53" s="305">
        <f t="shared" si="8"/>
        <v>1926</v>
      </c>
      <c r="P53" s="62" t="e">
        <f>#REF!*F53</f>
        <v>#REF!</v>
      </c>
      <c r="Q53" s="140" t="e">
        <f>#REF!*G53</f>
        <v>#REF!</v>
      </c>
      <c r="R53" s="168" t="e">
        <f>#REF!*H53</f>
        <v>#REF!</v>
      </c>
      <c r="S53" s="120" t="e">
        <f>#REF!*I53</f>
        <v>#REF!</v>
      </c>
      <c r="T53" s="62" t="e">
        <f>#REF!*J53</f>
        <v>#REF!</v>
      </c>
      <c r="U53" s="62" t="e">
        <f>#REF!*K53</f>
        <v>#REF!</v>
      </c>
      <c r="V53" s="62" t="e">
        <f>#REF!*L53</f>
        <v>#REF!</v>
      </c>
      <c r="W53" s="130"/>
      <c r="X53" s="144"/>
      <c r="Y53" s="130"/>
      <c r="Z53" s="123"/>
      <c r="AA53" s="43"/>
      <c r="AB53" s="54"/>
      <c r="AC53" s="223"/>
    </row>
    <row r="54" spans="1:29" ht="30" customHeight="1" x14ac:dyDescent="0.2">
      <c r="A54" s="17"/>
      <c r="B54" s="28">
        <v>3.4</v>
      </c>
      <c r="C54" s="29" t="s">
        <v>21</v>
      </c>
      <c r="D54" s="30">
        <v>8.1</v>
      </c>
      <c r="E54" s="31" t="s">
        <v>7</v>
      </c>
      <c r="F54" s="31">
        <v>6</v>
      </c>
      <c r="G54" s="31"/>
      <c r="H54" s="31"/>
      <c r="I54" s="31"/>
      <c r="J54" s="31">
        <v>0</v>
      </c>
      <c r="K54" s="262"/>
      <c r="L54" s="262"/>
      <c r="M54" s="175">
        <f t="shared" si="1"/>
        <v>6</v>
      </c>
      <c r="N54" s="299">
        <v>586</v>
      </c>
      <c r="O54" s="305">
        <f t="shared" si="8"/>
        <v>3516</v>
      </c>
      <c r="P54" s="62" t="e">
        <f>#REF!*F54</f>
        <v>#REF!</v>
      </c>
      <c r="Q54" s="140" t="e">
        <f>#REF!*G54</f>
        <v>#REF!</v>
      </c>
      <c r="R54" s="168" t="e">
        <f>#REF!*H54</f>
        <v>#REF!</v>
      </c>
      <c r="S54" s="120" t="e">
        <f>#REF!*I54</f>
        <v>#REF!</v>
      </c>
      <c r="T54" s="62" t="e">
        <f>#REF!*J54</f>
        <v>#REF!</v>
      </c>
      <c r="U54" s="62" t="e">
        <f>#REF!*K54</f>
        <v>#REF!</v>
      </c>
      <c r="V54" s="62" t="e">
        <f>#REF!*L54</f>
        <v>#REF!</v>
      </c>
      <c r="W54" s="130"/>
      <c r="X54" s="144"/>
      <c r="Y54" s="130"/>
      <c r="Z54" s="123"/>
      <c r="AA54" s="43"/>
      <c r="AB54" s="54"/>
      <c r="AC54" s="223"/>
    </row>
    <row r="55" spans="1:29" ht="30" customHeight="1" x14ac:dyDescent="0.2">
      <c r="A55" s="17"/>
      <c r="B55" s="28">
        <v>3.5</v>
      </c>
      <c r="C55" s="29" t="s">
        <v>166</v>
      </c>
      <c r="D55" s="30">
        <v>8.1999999999999993</v>
      </c>
      <c r="E55" s="31" t="s">
        <v>7</v>
      </c>
      <c r="F55" s="31">
        <v>1</v>
      </c>
      <c r="G55" s="31"/>
      <c r="H55" s="31"/>
      <c r="I55" s="31">
        <v>2</v>
      </c>
      <c r="J55" s="31">
        <v>0</v>
      </c>
      <c r="K55" s="262"/>
      <c r="L55" s="262"/>
      <c r="M55" s="175">
        <f t="shared" si="1"/>
        <v>3</v>
      </c>
      <c r="N55" s="299">
        <v>374</v>
      </c>
      <c r="O55" s="305">
        <f t="shared" si="8"/>
        <v>1122</v>
      </c>
      <c r="P55" s="62" t="e">
        <f>#REF!*F55</f>
        <v>#REF!</v>
      </c>
      <c r="Q55" s="140" t="e">
        <f>#REF!*G55</f>
        <v>#REF!</v>
      </c>
      <c r="R55" s="168" t="e">
        <f>#REF!*H55</f>
        <v>#REF!</v>
      </c>
      <c r="S55" s="120" t="e">
        <f>#REF!*I55</f>
        <v>#REF!</v>
      </c>
      <c r="T55" s="62" t="e">
        <f>#REF!*J55</f>
        <v>#REF!</v>
      </c>
      <c r="U55" s="62" t="e">
        <f>#REF!*K55</f>
        <v>#REF!</v>
      </c>
      <c r="V55" s="62" t="e">
        <f>#REF!*L55</f>
        <v>#REF!</v>
      </c>
      <c r="W55" s="130"/>
      <c r="X55" s="144"/>
      <c r="Y55" s="130"/>
      <c r="Z55" s="123"/>
      <c r="AA55" s="43"/>
      <c r="AB55" s="54"/>
      <c r="AC55" s="223"/>
    </row>
    <row r="56" spans="1:29" ht="30" customHeight="1" x14ac:dyDescent="0.2">
      <c r="A56" s="17"/>
      <c r="B56" s="28">
        <v>3.6</v>
      </c>
      <c r="C56" s="29" t="s">
        <v>22</v>
      </c>
      <c r="D56" s="30">
        <v>8.3000000000000007</v>
      </c>
      <c r="E56" s="31" t="s">
        <v>7</v>
      </c>
      <c r="F56" s="31">
        <v>2</v>
      </c>
      <c r="G56" s="31"/>
      <c r="H56" s="31"/>
      <c r="I56" s="31">
        <v>2</v>
      </c>
      <c r="J56" s="31">
        <v>0</v>
      </c>
      <c r="K56" s="262">
        <v>8</v>
      </c>
      <c r="L56" s="262"/>
      <c r="M56" s="175">
        <f t="shared" si="1"/>
        <v>12</v>
      </c>
      <c r="N56" s="299">
        <v>549</v>
      </c>
      <c r="O56" s="305">
        <f t="shared" si="8"/>
        <v>6588</v>
      </c>
      <c r="P56" s="62" t="e">
        <f>#REF!*F56</f>
        <v>#REF!</v>
      </c>
      <c r="Q56" s="140" t="e">
        <f>#REF!*G56</f>
        <v>#REF!</v>
      </c>
      <c r="R56" s="168" t="e">
        <f>#REF!*H56</f>
        <v>#REF!</v>
      </c>
      <c r="S56" s="120" t="e">
        <f>#REF!*I56</f>
        <v>#REF!</v>
      </c>
      <c r="T56" s="62" t="e">
        <f>#REF!*J56</f>
        <v>#REF!</v>
      </c>
      <c r="U56" s="62" t="e">
        <f>#REF!*K56</f>
        <v>#REF!</v>
      </c>
      <c r="V56" s="62" t="e">
        <f>#REF!*L56</f>
        <v>#REF!</v>
      </c>
      <c r="W56" s="130"/>
      <c r="X56" s="144"/>
      <c r="Y56" s="130"/>
      <c r="Z56" s="123"/>
      <c r="AA56" s="43"/>
      <c r="AB56" s="54"/>
      <c r="AC56" s="223"/>
    </row>
    <row r="57" spans="1:29" ht="30" customHeight="1" x14ac:dyDescent="0.2">
      <c r="A57" s="17"/>
      <c r="B57" s="28">
        <v>3.7</v>
      </c>
      <c r="C57" s="29" t="s">
        <v>105</v>
      </c>
      <c r="D57" s="30">
        <v>8.4</v>
      </c>
      <c r="E57" s="31" t="s">
        <v>7</v>
      </c>
      <c r="F57" s="31">
        <v>0</v>
      </c>
      <c r="G57" s="31"/>
      <c r="H57" s="31"/>
      <c r="I57" s="31">
        <v>2</v>
      </c>
      <c r="J57" s="31">
        <v>0</v>
      </c>
      <c r="K57" s="262">
        <v>8</v>
      </c>
      <c r="L57" s="262"/>
      <c r="M57" s="175">
        <f t="shared" si="1"/>
        <v>10</v>
      </c>
      <c r="N57" s="299">
        <v>474</v>
      </c>
      <c r="O57" s="305">
        <f t="shared" si="8"/>
        <v>4740</v>
      </c>
      <c r="P57" s="62" t="e">
        <f>#REF!*F57</f>
        <v>#REF!</v>
      </c>
      <c r="Q57" s="140" t="e">
        <f>#REF!*G57</f>
        <v>#REF!</v>
      </c>
      <c r="R57" s="168" t="e">
        <f>#REF!*H57</f>
        <v>#REF!</v>
      </c>
      <c r="S57" s="120" t="e">
        <f>#REF!*I57</f>
        <v>#REF!</v>
      </c>
      <c r="T57" s="62" t="e">
        <f>#REF!*J57</f>
        <v>#REF!</v>
      </c>
      <c r="U57" s="62" t="e">
        <f>#REF!*K57</f>
        <v>#REF!</v>
      </c>
      <c r="V57" s="62" t="e">
        <f>#REF!*L57</f>
        <v>#REF!</v>
      </c>
      <c r="W57" s="130"/>
      <c r="X57" s="144"/>
      <c r="Y57" s="130"/>
      <c r="Z57" s="123"/>
      <c r="AA57" s="43"/>
      <c r="AB57" s="54"/>
      <c r="AC57" s="223"/>
    </row>
    <row r="58" spans="1:29" ht="30" customHeight="1" x14ac:dyDescent="0.2">
      <c r="A58" s="17"/>
      <c r="B58" s="28">
        <v>3.8</v>
      </c>
      <c r="C58" s="29" t="s">
        <v>23</v>
      </c>
      <c r="D58" s="30">
        <v>8.5</v>
      </c>
      <c r="E58" s="31" t="s">
        <v>7</v>
      </c>
      <c r="F58" s="31">
        <v>0</v>
      </c>
      <c r="G58" s="31"/>
      <c r="H58" s="31"/>
      <c r="I58" s="31"/>
      <c r="J58" s="31">
        <v>0</v>
      </c>
      <c r="K58" s="262"/>
      <c r="L58" s="262"/>
      <c r="M58" s="175">
        <f t="shared" si="1"/>
        <v>0</v>
      </c>
      <c r="N58" s="299">
        <v>509</v>
      </c>
      <c r="O58" s="305">
        <f t="shared" si="8"/>
        <v>0</v>
      </c>
      <c r="P58" s="62" t="e">
        <f>#REF!*F58</f>
        <v>#REF!</v>
      </c>
      <c r="Q58" s="140" t="e">
        <f>#REF!*G58</f>
        <v>#REF!</v>
      </c>
      <c r="R58" s="168" t="e">
        <f>#REF!*H58</f>
        <v>#REF!</v>
      </c>
      <c r="S58" s="120" t="e">
        <f>#REF!*I58</f>
        <v>#REF!</v>
      </c>
      <c r="T58" s="62" t="e">
        <f>#REF!*J58</f>
        <v>#REF!</v>
      </c>
      <c r="U58" s="62" t="e">
        <f>#REF!*K58</f>
        <v>#REF!</v>
      </c>
      <c r="V58" s="62" t="e">
        <f>#REF!*L58</f>
        <v>#REF!</v>
      </c>
      <c r="W58" s="130"/>
      <c r="X58" s="144"/>
      <c r="Y58" s="130"/>
      <c r="Z58" s="123"/>
      <c r="AA58" s="43"/>
      <c r="AB58" s="54"/>
      <c r="AC58" s="223"/>
    </row>
    <row r="59" spans="1:29" ht="30" customHeight="1" x14ac:dyDescent="0.2">
      <c r="A59" s="17"/>
      <c r="B59" s="28">
        <v>3.9</v>
      </c>
      <c r="C59" s="29" t="s">
        <v>95</v>
      </c>
      <c r="D59" s="30">
        <v>8.6</v>
      </c>
      <c r="E59" s="31" t="s">
        <v>7</v>
      </c>
      <c r="F59" s="31">
        <v>0</v>
      </c>
      <c r="G59" s="31"/>
      <c r="H59" s="31"/>
      <c r="I59" s="31"/>
      <c r="J59" s="31">
        <v>0</v>
      </c>
      <c r="K59" s="262"/>
      <c r="L59" s="262"/>
      <c r="M59" s="175">
        <f t="shared" si="1"/>
        <v>0</v>
      </c>
      <c r="N59" s="299">
        <v>1210</v>
      </c>
      <c r="O59" s="305">
        <f t="shared" si="8"/>
        <v>0</v>
      </c>
      <c r="P59" s="62" t="e">
        <f>#REF!*F59</f>
        <v>#REF!</v>
      </c>
      <c r="Q59" s="140" t="e">
        <f>#REF!*G59</f>
        <v>#REF!</v>
      </c>
      <c r="R59" s="168" t="e">
        <f>#REF!*H59</f>
        <v>#REF!</v>
      </c>
      <c r="S59" s="120" t="e">
        <f>#REF!*I59</f>
        <v>#REF!</v>
      </c>
      <c r="T59" s="62" t="e">
        <f>#REF!*J59</f>
        <v>#REF!</v>
      </c>
      <c r="U59" s="62" t="e">
        <f>#REF!*K59</f>
        <v>#REF!</v>
      </c>
      <c r="V59" s="62" t="e">
        <f>#REF!*L59</f>
        <v>#REF!</v>
      </c>
      <c r="W59" s="130"/>
      <c r="X59" s="144"/>
      <c r="Y59" s="130"/>
      <c r="Z59" s="123"/>
      <c r="AA59" s="43"/>
      <c r="AB59" s="54"/>
      <c r="AC59" s="223"/>
    </row>
    <row r="60" spans="1:29" ht="30" customHeight="1" x14ac:dyDescent="0.2">
      <c r="A60" s="17"/>
      <c r="B60" s="36" t="s">
        <v>40</v>
      </c>
      <c r="C60" s="29" t="s">
        <v>96</v>
      </c>
      <c r="D60" s="30">
        <v>8.6999999999999993</v>
      </c>
      <c r="E60" s="31" t="s">
        <v>7</v>
      </c>
      <c r="F60" s="31">
        <v>0</v>
      </c>
      <c r="G60" s="31"/>
      <c r="H60" s="31"/>
      <c r="I60" s="31"/>
      <c r="J60" s="31">
        <v>0</v>
      </c>
      <c r="K60" s="262"/>
      <c r="L60" s="262"/>
      <c r="M60" s="175">
        <f t="shared" si="1"/>
        <v>0</v>
      </c>
      <c r="N60" s="299">
        <v>950</v>
      </c>
      <c r="O60" s="305">
        <f t="shared" si="8"/>
        <v>0</v>
      </c>
      <c r="P60" s="62" t="e">
        <f>#REF!*F60</f>
        <v>#REF!</v>
      </c>
      <c r="Q60" s="140" t="e">
        <f>#REF!*G60</f>
        <v>#REF!</v>
      </c>
      <c r="R60" s="168" t="e">
        <f>#REF!*H60</f>
        <v>#REF!</v>
      </c>
      <c r="S60" s="120" t="e">
        <f>#REF!*I60</f>
        <v>#REF!</v>
      </c>
      <c r="T60" s="62" t="e">
        <f>#REF!*J60</f>
        <v>#REF!</v>
      </c>
      <c r="U60" s="62" t="e">
        <f>#REF!*K60</f>
        <v>#REF!</v>
      </c>
      <c r="V60" s="62" t="e">
        <f>#REF!*L60</f>
        <v>#REF!</v>
      </c>
      <c r="W60" s="130"/>
      <c r="X60" s="144"/>
      <c r="Y60" s="130"/>
      <c r="Z60" s="123"/>
      <c r="AA60" s="43"/>
      <c r="AB60" s="54"/>
      <c r="AC60" s="223"/>
    </row>
    <row r="61" spans="1:29" ht="30" customHeight="1" x14ac:dyDescent="0.2">
      <c r="A61" s="17"/>
      <c r="B61" s="36" t="s">
        <v>42</v>
      </c>
      <c r="C61" s="29" t="s">
        <v>1</v>
      </c>
      <c r="D61" s="30">
        <v>8.8000000000000007</v>
      </c>
      <c r="E61" s="31" t="s">
        <v>7</v>
      </c>
      <c r="F61" s="31">
        <v>0</v>
      </c>
      <c r="G61" s="31"/>
      <c r="H61" s="31"/>
      <c r="I61" s="31"/>
      <c r="J61" s="31">
        <v>0</v>
      </c>
      <c r="K61" s="262"/>
      <c r="L61" s="262"/>
      <c r="M61" s="175">
        <f t="shared" si="1"/>
        <v>0</v>
      </c>
      <c r="N61" s="299">
        <v>440</v>
      </c>
      <c r="O61" s="305">
        <f t="shared" si="8"/>
        <v>0</v>
      </c>
      <c r="P61" s="62" t="e">
        <f>#REF!*F61</f>
        <v>#REF!</v>
      </c>
      <c r="Q61" s="140" t="e">
        <f>#REF!*G61</f>
        <v>#REF!</v>
      </c>
      <c r="R61" s="168" t="e">
        <f>#REF!*H61</f>
        <v>#REF!</v>
      </c>
      <c r="S61" s="120" t="e">
        <f>#REF!*I61</f>
        <v>#REF!</v>
      </c>
      <c r="T61" s="62" t="e">
        <f>#REF!*J61</f>
        <v>#REF!</v>
      </c>
      <c r="U61" s="62" t="e">
        <f>#REF!*K61</f>
        <v>#REF!</v>
      </c>
      <c r="V61" s="62" t="e">
        <f>#REF!*L61</f>
        <v>#REF!</v>
      </c>
      <c r="W61" s="130"/>
      <c r="X61" s="144"/>
      <c r="Y61" s="130"/>
      <c r="Z61" s="123"/>
      <c r="AA61" s="43"/>
      <c r="AB61" s="54"/>
      <c r="AC61" s="223"/>
    </row>
    <row r="62" spans="1:29" ht="30" customHeight="1" x14ac:dyDescent="0.2">
      <c r="A62" s="17"/>
      <c r="B62" s="36" t="s">
        <v>44</v>
      </c>
      <c r="C62" s="29" t="s">
        <v>167</v>
      </c>
      <c r="D62" s="30">
        <v>8.9</v>
      </c>
      <c r="E62" s="31" t="s">
        <v>7</v>
      </c>
      <c r="F62" s="31">
        <v>0</v>
      </c>
      <c r="G62" s="31"/>
      <c r="H62" s="31"/>
      <c r="I62" s="31"/>
      <c r="J62" s="31">
        <v>0</v>
      </c>
      <c r="K62" s="262"/>
      <c r="L62" s="262"/>
      <c r="M62" s="175">
        <f t="shared" si="1"/>
        <v>0</v>
      </c>
      <c r="N62" s="299">
        <v>590</v>
      </c>
      <c r="O62" s="305">
        <f t="shared" si="8"/>
        <v>0</v>
      </c>
      <c r="P62" s="62" t="e">
        <f>#REF!*F62</f>
        <v>#REF!</v>
      </c>
      <c r="Q62" s="140" t="e">
        <f>#REF!*G62</f>
        <v>#REF!</v>
      </c>
      <c r="R62" s="168" t="e">
        <f>#REF!*H62</f>
        <v>#REF!</v>
      </c>
      <c r="S62" s="120" t="e">
        <f>#REF!*I62</f>
        <v>#REF!</v>
      </c>
      <c r="T62" s="62" t="e">
        <f>#REF!*J62</f>
        <v>#REF!</v>
      </c>
      <c r="U62" s="62" t="e">
        <f>#REF!*K62</f>
        <v>#REF!</v>
      </c>
      <c r="V62" s="62" t="e">
        <f>#REF!*L62</f>
        <v>#REF!</v>
      </c>
      <c r="W62" s="130"/>
      <c r="X62" s="144"/>
      <c r="Y62" s="130"/>
      <c r="Z62" s="123"/>
      <c r="AA62" s="43"/>
      <c r="AB62" s="54"/>
      <c r="AC62" s="223"/>
    </row>
    <row r="63" spans="1:29" ht="30" customHeight="1" x14ac:dyDescent="0.2">
      <c r="A63" s="17"/>
      <c r="B63" s="36" t="s">
        <v>46</v>
      </c>
      <c r="C63" s="29" t="s">
        <v>24</v>
      </c>
      <c r="D63" s="173">
        <v>8.1</v>
      </c>
      <c r="E63" s="31" t="s">
        <v>7</v>
      </c>
      <c r="F63" s="31">
        <v>8</v>
      </c>
      <c r="G63" s="31"/>
      <c r="H63" s="31"/>
      <c r="I63" s="31">
        <v>6</v>
      </c>
      <c r="J63" s="31">
        <v>0</v>
      </c>
      <c r="K63" s="262">
        <v>8</v>
      </c>
      <c r="L63" s="262"/>
      <c r="M63" s="175">
        <f t="shared" si="1"/>
        <v>22</v>
      </c>
      <c r="N63" s="299">
        <v>536</v>
      </c>
      <c r="O63" s="305">
        <f t="shared" si="8"/>
        <v>11792</v>
      </c>
      <c r="P63" s="62" t="e">
        <f>#REF!*F63</f>
        <v>#REF!</v>
      </c>
      <c r="Q63" s="140" t="e">
        <f>#REF!*G63</f>
        <v>#REF!</v>
      </c>
      <c r="R63" s="168" t="e">
        <f>#REF!*H63</f>
        <v>#REF!</v>
      </c>
      <c r="S63" s="120" t="e">
        <f>#REF!*I63</f>
        <v>#REF!</v>
      </c>
      <c r="T63" s="62" t="e">
        <f>#REF!*J63</f>
        <v>#REF!</v>
      </c>
      <c r="U63" s="62" t="e">
        <f>#REF!*K63</f>
        <v>#REF!</v>
      </c>
      <c r="V63" s="62" t="e">
        <f>#REF!*L63</f>
        <v>#REF!</v>
      </c>
      <c r="W63" s="130"/>
      <c r="X63" s="144"/>
      <c r="Y63" s="130"/>
      <c r="Z63" s="123"/>
      <c r="AA63" s="43"/>
      <c r="AB63" s="54"/>
      <c r="AC63" s="223"/>
    </row>
    <row r="64" spans="1:29" ht="30" customHeight="1" x14ac:dyDescent="0.2">
      <c r="A64" s="17"/>
      <c r="B64" s="36" t="s">
        <v>48</v>
      </c>
      <c r="C64" s="29" t="s">
        <v>25</v>
      </c>
      <c r="D64" s="173">
        <v>8.11</v>
      </c>
      <c r="E64" s="31" t="s">
        <v>7</v>
      </c>
      <c r="F64" s="31">
        <v>0</v>
      </c>
      <c r="G64" s="31"/>
      <c r="H64" s="31"/>
      <c r="I64" s="31"/>
      <c r="J64" s="31">
        <v>0</v>
      </c>
      <c r="K64" s="262"/>
      <c r="L64" s="262"/>
      <c r="M64" s="175">
        <f t="shared" si="1"/>
        <v>0</v>
      </c>
      <c r="N64" s="299">
        <v>367</v>
      </c>
      <c r="O64" s="305">
        <f t="shared" si="8"/>
        <v>0</v>
      </c>
      <c r="P64" s="62" t="e">
        <f>#REF!*F64</f>
        <v>#REF!</v>
      </c>
      <c r="Q64" s="140" t="e">
        <f>#REF!*G64</f>
        <v>#REF!</v>
      </c>
      <c r="R64" s="168" t="e">
        <f>#REF!*H64</f>
        <v>#REF!</v>
      </c>
      <c r="S64" s="120" t="e">
        <f>#REF!*I64</f>
        <v>#REF!</v>
      </c>
      <c r="T64" s="62" t="e">
        <f>#REF!*J64</f>
        <v>#REF!</v>
      </c>
      <c r="U64" s="62" t="e">
        <f>#REF!*K64</f>
        <v>#REF!</v>
      </c>
      <c r="V64" s="62" t="e">
        <f>#REF!*L64</f>
        <v>#REF!</v>
      </c>
      <c r="W64" s="130"/>
      <c r="X64" s="144"/>
      <c r="Y64" s="130"/>
      <c r="Z64" s="123"/>
      <c r="AA64" s="43"/>
      <c r="AB64" s="54"/>
      <c r="AC64" s="223"/>
    </row>
    <row r="65" spans="1:29" ht="30" customHeight="1" x14ac:dyDescent="0.2">
      <c r="A65" s="17"/>
      <c r="B65" s="36" t="s">
        <v>164</v>
      </c>
      <c r="C65" s="29" t="s">
        <v>26</v>
      </c>
      <c r="D65" s="173">
        <v>8.1199999999999992</v>
      </c>
      <c r="E65" s="31" t="s">
        <v>7</v>
      </c>
      <c r="F65" s="31">
        <v>1</v>
      </c>
      <c r="G65" s="31"/>
      <c r="H65" s="31"/>
      <c r="I65" s="31">
        <v>2</v>
      </c>
      <c r="J65" s="31">
        <v>0</v>
      </c>
      <c r="K65" s="262">
        <v>8</v>
      </c>
      <c r="L65" s="262"/>
      <c r="M65" s="175">
        <f t="shared" si="1"/>
        <v>11</v>
      </c>
      <c r="N65" s="299">
        <v>705</v>
      </c>
      <c r="O65" s="305">
        <f t="shared" si="8"/>
        <v>7755</v>
      </c>
      <c r="P65" s="62" t="e">
        <f>#REF!*F65</f>
        <v>#REF!</v>
      </c>
      <c r="Q65" s="140" t="e">
        <f>#REF!*G65</f>
        <v>#REF!</v>
      </c>
      <c r="R65" s="168" t="e">
        <f>#REF!*H65</f>
        <v>#REF!</v>
      </c>
      <c r="S65" s="120" t="e">
        <f>#REF!*I65</f>
        <v>#REF!</v>
      </c>
      <c r="T65" s="62" t="e">
        <f>#REF!*J65</f>
        <v>#REF!</v>
      </c>
      <c r="U65" s="62" t="e">
        <f>#REF!*K65</f>
        <v>#REF!</v>
      </c>
      <c r="V65" s="62" t="e">
        <f>#REF!*L65</f>
        <v>#REF!</v>
      </c>
      <c r="W65" s="130"/>
      <c r="X65" s="144"/>
      <c r="Y65" s="130"/>
      <c r="Z65" s="123"/>
      <c r="AA65" s="43"/>
      <c r="AB65" s="54"/>
      <c r="AC65" s="223"/>
    </row>
    <row r="66" spans="1:29" ht="30" customHeight="1" x14ac:dyDescent="0.2">
      <c r="A66" s="17"/>
      <c r="B66" s="36" t="s">
        <v>165</v>
      </c>
      <c r="C66" s="29" t="s">
        <v>27</v>
      </c>
      <c r="D66" s="173">
        <v>8.1300000000000008</v>
      </c>
      <c r="E66" s="31" t="s">
        <v>7</v>
      </c>
      <c r="F66" s="31">
        <v>0</v>
      </c>
      <c r="G66" s="31"/>
      <c r="H66" s="31"/>
      <c r="I66" s="31"/>
      <c r="J66" s="31">
        <v>0</v>
      </c>
      <c r="K66" s="262"/>
      <c r="L66" s="262"/>
      <c r="M66" s="175">
        <f t="shared" si="1"/>
        <v>0</v>
      </c>
      <c r="N66" s="299">
        <v>380</v>
      </c>
      <c r="O66" s="305">
        <f t="shared" si="8"/>
        <v>0</v>
      </c>
      <c r="P66" s="62" t="e">
        <f>#REF!*F66</f>
        <v>#REF!</v>
      </c>
      <c r="Q66" s="140" t="e">
        <f>#REF!*G66</f>
        <v>#REF!</v>
      </c>
      <c r="R66" s="168" t="e">
        <f>#REF!*H66</f>
        <v>#REF!</v>
      </c>
      <c r="S66" s="120" t="e">
        <f>#REF!*I66</f>
        <v>#REF!</v>
      </c>
      <c r="T66" s="62" t="e">
        <f>#REF!*J66</f>
        <v>#REF!</v>
      </c>
      <c r="U66" s="62" t="e">
        <f>#REF!*K66</f>
        <v>#REF!</v>
      </c>
      <c r="V66" s="62" t="e">
        <f>#REF!*L66</f>
        <v>#REF!</v>
      </c>
      <c r="W66" s="130"/>
      <c r="X66" s="144"/>
      <c r="Y66" s="130"/>
      <c r="Z66" s="123"/>
      <c r="AA66" s="43"/>
      <c r="AB66" s="54"/>
      <c r="AC66" s="223"/>
    </row>
    <row r="67" spans="1:29" ht="30" customHeight="1" thickBot="1" x14ac:dyDescent="0.25">
      <c r="A67" s="17"/>
      <c r="B67" s="36">
        <v>3.17</v>
      </c>
      <c r="C67" s="29" t="s">
        <v>28</v>
      </c>
      <c r="D67" s="173">
        <v>8.14</v>
      </c>
      <c r="E67" s="31" t="s">
        <v>7</v>
      </c>
      <c r="F67" s="31">
        <v>0</v>
      </c>
      <c r="G67" s="31"/>
      <c r="H67" s="31"/>
      <c r="I67" s="31"/>
      <c r="J67" s="31">
        <v>0</v>
      </c>
      <c r="K67" s="262"/>
      <c r="L67" s="262"/>
      <c r="M67" s="175">
        <f t="shared" si="1"/>
        <v>0</v>
      </c>
      <c r="N67" s="299">
        <v>1800</v>
      </c>
      <c r="O67" s="305">
        <f t="shared" si="8"/>
        <v>0</v>
      </c>
      <c r="P67" s="62" t="e">
        <f>#REF!*F67</f>
        <v>#REF!</v>
      </c>
      <c r="Q67" s="140" t="e">
        <f>#REF!*G67</f>
        <v>#REF!</v>
      </c>
      <c r="R67" s="168" t="e">
        <f>#REF!*H67</f>
        <v>#REF!</v>
      </c>
      <c r="S67" s="120" t="e">
        <f>#REF!*I67</f>
        <v>#REF!</v>
      </c>
      <c r="T67" s="62" t="e">
        <f>#REF!*J67</f>
        <v>#REF!</v>
      </c>
      <c r="U67" s="62" t="e">
        <f>#REF!*K67</f>
        <v>#REF!</v>
      </c>
      <c r="V67" s="62" t="e">
        <f>#REF!*L67</f>
        <v>#REF!</v>
      </c>
      <c r="W67" s="130"/>
      <c r="X67" s="144"/>
      <c r="Y67" s="130"/>
      <c r="Z67" s="123"/>
      <c r="AA67" s="43"/>
      <c r="AB67" s="184"/>
      <c r="AC67" s="227"/>
    </row>
    <row r="68" spans="1:29" ht="30" customHeight="1" thickBot="1" x14ac:dyDescent="0.25">
      <c r="A68" s="17"/>
      <c r="B68" s="36">
        <v>3.18</v>
      </c>
      <c r="C68" s="29" t="s">
        <v>308</v>
      </c>
      <c r="D68" s="173">
        <v>8.15</v>
      </c>
      <c r="E68" s="31" t="s">
        <v>7</v>
      </c>
      <c r="F68" s="31"/>
      <c r="G68" s="31"/>
      <c r="H68" s="31"/>
      <c r="I68" s="31"/>
      <c r="J68" s="31"/>
      <c r="K68" s="262">
        <v>8</v>
      </c>
      <c r="L68" s="262"/>
      <c r="M68" s="175">
        <f t="shared" si="1"/>
        <v>8</v>
      </c>
      <c r="N68" s="299">
        <v>1300</v>
      </c>
      <c r="O68" s="305">
        <f t="shared" si="8"/>
        <v>10400</v>
      </c>
      <c r="P68" s="62" t="e">
        <f>#REF!*F68</f>
        <v>#REF!</v>
      </c>
      <c r="Q68" s="140" t="e">
        <f>#REF!*G68</f>
        <v>#REF!</v>
      </c>
      <c r="R68" s="168" t="e">
        <f>#REF!*H68</f>
        <v>#REF!</v>
      </c>
      <c r="S68" s="120" t="e">
        <f>#REF!*I68</f>
        <v>#REF!</v>
      </c>
      <c r="T68" s="62" t="e">
        <f>#REF!*J68</f>
        <v>#REF!</v>
      </c>
      <c r="U68" s="62" t="e">
        <f>#REF!*K68</f>
        <v>#REF!</v>
      </c>
      <c r="V68" s="62" t="e">
        <f>#REF!*L68</f>
        <v>#REF!</v>
      </c>
      <c r="W68" s="130"/>
      <c r="X68" s="144"/>
      <c r="Y68" s="130"/>
      <c r="Z68" s="123"/>
      <c r="AA68" s="43"/>
      <c r="AB68" s="184"/>
      <c r="AC68" s="227"/>
    </row>
    <row r="69" spans="1:29" ht="30" customHeight="1" thickBot="1" x14ac:dyDescent="0.25">
      <c r="A69" s="17"/>
      <c r="B69" s="36">
        <v>3.19</v>
      </c>
      <c r="C69" s="29" t="s">
        <v>307</v>
      </c>
      <c r="D69" s="173">
        <v>8.16</v>
      </c>
      <c r="E69" s="31" t="s">
        <v>327</v>
      </c>
      <c r="F69" s="31"/>
      <c r="G69" s="31"/>
      <c r="H69" s="31"/>
      <c r="I69" s="31"/>
      <c r="J69" s="31"/>
      <c r="K69" s="262">
        <f>8*12*2</f>
        <v>192</v>
      </c>
      <c r="L69" s="262"/>
      <c r="M69" s="175">
        <f t="shared" si="1"/>
        <v>192</v>
      </c>
      <c r="N69" s="299">
        <v>170</v>
      </c>
      <c r="O69" s="305">
        <f t="shared" si="8"/>
        <v>32640</v>
      </c>
      <c r="P69" s="62" t="e">
        <f>#REF!*F69</f>
        <v>#REF!</v>
      </c>
      <c r="Q69" s="140" t="e">
        <f>#REF!*G69</f>
        <v>#REF!</v>
      </c>
      <c r="R69" s="168" t="e">
        <f>#REF!*H69</f>
        <v>#REF!</v>
      </c>
      <c r="S69" s="120" t="e">
        <f>#REF!*I69</f>
        <v>#REF!</v>
      </c>
      <c r="T69" s="62" t="e">
        <f>#REF!*J69</f>
        <v>#REF!</v>
      </c>
      <c r="U69" s="62" t="e">
        <f>#REF!*K69</f>
        <v>#REF!</v>
      </c>
      <c r="V69" s="62" t="e">
        <f>#REF!*L69</f>
        <v>#REF!</v>
      </c>
      <c r="W69" s="130"/>
      <c r="X69" s="144"/>
      <c r="Y69" s="130"/>
      <c r="Z69" s="123"/>
      <c r="AA69" s="43"/>
      <c r="AB69" s="184"/>
      <c r="AC69" s="227"/>
    </row>
    <row r="70" spans="1:29" ht="25.5" customHeight="1" thickBot="1" x14ac:dyDescent="0.25">
      <c r="A70" s="17"/>
      <c r="B70" s="32">
        <v>3</v>
      </c>
      <c r="C70" s="33" t="s">
        <v>29</v>
      </c>
      <c r="D70" s="34"/>
      <c r="E70" s="35"/>
      <c r="F70" s="35"/>
      <c r="G70" s="35"/>
      <c r="H70" s="35"/>
      <c r="I70" s="35"/>
      <c r="J70" s="35"/>
      <c r="K70" s="263"/>
      <c r="L70" s="263"/>
      <c r="M70" s="213"/>
      <c r="N70" s="317"/>
      <c r="O70" s="303">
        <f>SUM(O51:O69)</f>
        <v>134251</v>
      </c>
      <c r="P70" s="57" t="e">
        <f>SUM(P51:P69)</f>
        <v>#REF!</v>
      </c>
      <c r="Q70" s="141" t="e">
        <f t="shared" ref="Q70:T70" si="9">SUM(Q51:Q69)</f>
        <v>#REF!</v>
      </c>
      <c r="R70" s="65" t="e">
        <f t="shared" si="9"/>
        <v>#REF!</v>
      </c>
      <c r="S70" s="159" t="e">
        <f t="shared" si="9"/>
        <v>#REF!</v>
      </c>
      <c r="T70" s="57" t="e">
        <f t="shared" si="9"/>
        <v>#REF!</v>
      </c>
      <c r="U70" s="57" t="e">
        <f t="shared" ref="U70:V70" si="10">SUM(U51:U69)</f>
        <v>#REF!</v>
      </c>
      <c r="V70" s="57" t="e">
        <f t="shared" si="10"/>
        <v>#REF!</v>
      </c>
      <c r="W70" s="131"/>
      <c r="X70" s="145"/>
      <c r="Y70" s="131"/>
      <c r="Z70" s="124"/>
      <c r="AA70" s="43"/>
      <c r="AB70" s="228"/>
      <c r="AC70" s="228"/>
    </row>
    <row r="71" spans="1:29" ht="26.25" customHeight="1" thickBot="1" x14ac:dyDescent="0.25">
      <c r="A71" s="17"/>
      <c r="B71" s="18">
        <v>4</v>
      </c>
      <c r="C71" s="19" t="s">
        <v>30</v>
      </c>
      <c r="D71" s="20"/>
      <c r="E71" s="21"/>
      <c r="F71" s="21"/>
      <c r="G71" s="21"/>
      <c r="H71" s="21"/>
      <c r="I71" s="21"/>
      <c r="J71" s="21"/>
      <c r="K71" s="121"/>
      <c r="L71" s="121"/>
      <c r="M71" s="91"/>
      <c r="N71" s="315"/>
      <c r="O71" s="301"/>
      <c r="P71" s="60"/>
      <c r="Q71" s="59"/>
      <c r="R71" s="167"/>
      <c r="S71" s="160"/>
      <c r="T71" s="22"/>
      <c r="U71" s="22"/>
      <c r="V71" s="22"/>
      <c r="W71" s="132"/>
      <c r="X71" s="146"/>
      <c r="Y71" s="132"/>
      <c r="Z71" s="125"/>
      <c r="AA71" s="43"/>
      <c r="AB71" s="225"/>
      <c r="AC71" s="225"/>
    </row>
    <row r="72" spans="1:29" ht="30" customHeight="1" x14ac:dyDescent="0.2">
      <c r="A72" s="17"/>
      <c r="B72" s="24">
        <v>4.0999999999999996</v>
      </c>
      <c r="C72" s="25" t="s">
        <v>31</v>
      </c>
      <c r="D72" s="30">
        <v>9.1999999999999993</v>
      </c>
      <c r="E72" s="27" t="s">
        <v>13</v>
      </c>
      <c r="F72" s="27">
        <v>1</v>
      </c>
      <c r="G72" s="31"/>
      <c r="H72" s="27"/>
      <c r="I72" s="27"/>
      <c r="J72" s="27">
        <v>0</v>
      </c>
      <c r="K72" s="262"/>
      <c r="L72" s="262"/>
      <c r="M72" s="175">
        <f t="shared" si="1"/>
        <v>1</v>
      </c>
      <c r="N72" s="166">
        <v>10000</v>
      </c>
      <c r="O72" s="302">
        <f t="shared" ref="O72:O99" si="11">N72*M72</f>
        <v>10000</v>
      </c>
      <c r="P72" s="79" t="e">
        <f>#REF!*F72</f>
        <v>#REF!</v>
      </c>
      <c r="Q72" s="139" t="e">
        <f>#REF!*G72</f>
        <v>#REF!</v>
      </c>
      <c r="R72" s="166" t="e">
        <f>#REF!*H72</f>
        <v>#REF!</v>
      </c>
      <c r="S72" s="156" t="e">
        <f>#REF!*I72</f>
        <v>#REF!</v>
      </c>
      <c r="T72" s="79" t="e">
        <f>#REF!*J72</f>
        <v>#REF!</v>
      </c>
      <c r="U72" s="79" t="e">
        <f>#REF!*K72</f>
        <v>#REF!</v>
      </c>
      <c r="V72" s="79" t="e">
        <f>#REF!*L72</f>
        <v>#REF!</v>
      </c>
      <c r="W72" s="133"/>
      <c r="X72" s="143"/>
      <c r="Y72" s="133"/>
      <c r="Z72" s="122" t="s">
        <v>32</v>
      </c>
      <c r="AA72" s="43"/>
      <c r="AB72" s="183"/>
      <c r="AC72" s="226"/>
    </row>
    <row r="73" spans="1:29" ht="30" customHeight="1" x14ac:dyDescent="0.2">
      <c r="A73" s="17"/>
      <c r="B73" s="24">
        <v>4.2</v>
      </c>
      <c r="C73" s="25" t="s">
        <v>33</v>
      </c>
      <c r="D73" s="30">
        <v>9.1999999999999993</v>
      </c>
      <c r="E73" s="27" t="s">
        <v>7</v>
      </c>
      <c r="F73" s="27"/>
      <c r="G73" s="31">
        <v>2</v>
      </c>
      <c r="H73" s="27"/>
      <c r="I73" s="27"/>
      <c r="J73" s="27">
        <v>0</v>
      </c>
      <c r="K73" s="262"/>
      <c r="L73" s="262"/>
      <c r="M73" s="175">
        <f t="shared" si="1"/>
        <v>2</v>
      </c>
      <c r="N73" s="166">
        <v>2000</v>
      </c>
      <c r="O73" s="302">
        <f t="shared" si="11"/>
        <v>4000</v>
      </c>
      <c r="P73" s="79" t="e">
        <f>#REF!*F73</f>
        <v>#REF!</v>
      </c>
      <c r="Q73" s="139" t="e">
        <f>#REF!*G73</f>
        <v>#REF!</v>
      </c>
      <c r="R73" s="166" t="e">
        <f>#REF!*H73</f>
        <v>#REF!</v>
      </c>
      <c r="S73" s="156" t="e">
        <f>#REF!*I73</f>
        <v>#REF!</v>
      </c>
      <c r="T73" s="79" t="e">
        <f>#REF!*J73</f>
        <v>#REF!</v>
      </c>
      <c r="U73" s="79" t="e">
        <f>#REF!*K73</f>
        <v>#REF!</v>
      </c>
      <c r="V73" s="79" t="e">
        <f>#REF!*L73</f>
        <v>#REF!</v>
      </c>
      <c r="W73" s="133"/>
      <c r="X73" s="143"/>
      <c r="Y73" s="133"/>
      <c r="Z73" s="122"/>
      <c r="AA73" s="43"/>
      <c r="AB73" s="54"/>
      <c r="AC73" s="223"/>
    </row>
    <row r="74" spans="1:29" ht="30" customHeight="1" x14ac:dyDescent="0.2">
      <c r="A74" s="17"/>
      <c r="B74" s="24">
        <v>4.3</v>
      </c>
      <c r="C74" s="25" t="s">
        <v>138</v>
      </c>
      <c r="D74" s="30">
        <v>9.3000000000000007</v>
      </c>
      <c r="E74" s="27" t="s">
        <v>13</v>
      </c>
      <c r="F74" s="27">
        <v>1</v>
      </c>
      <c r="G74" s="31"/>
      <c r="H74" s="27"/>
      <c r="I74" s="27"/>
      <c r="J74" s="27">
        <v>0</v>
      </c>
      <c r="K74" s="262"/>
      <c r="L74" s="262"/>
      <c r="M74" s="175">
        <f t="shared" si="1"/>
        <v>1</v>
      </c>
      <c r="N74" s="166">
        <v>28000</v>
      </c>
      <c r="O74" s="302">
        <f t="shared" si="11"/>
        <v>28000</v>
      </c>
      <c r="P74" s="79" t="e">
        <f>#REF!*F74</f>
        <v>#REF!</v>
      </c>
      <c r="Q74" s="139" t="e">
        <f>#REF!*G74</f>
        <v>#REF!</v>
      </c>
      <c r="R74" s="166" t="e">
        <f>#REF!*H74</f>
        <v>#REF!</v>
      </c>
      <c r="S74" s="156" t="e">
        <f>#REF!*I74</f>
        <v>#REF!</v>
      </c>
      <c r="T74" s="79" t="e">
        <f>#REF!*J74</f>
        <v>#REF!</v>
      </c>
      <c r="U74" s="79" t="e">
        <f>#REF!*K74</f>
        <v>#REF!</v>
      </c>
      <c r="V74" s="79" t="e">
        <f>#REF!*L74</f>
        <v>#REF!</v>
      </c>
      <c r="W74" s="133"/>
      <c r="X74" s="143"/>
      <c r="Y74" s="133"/>
      <c r="Z74" s="122" t="s">
        <v>32</v>
      </c>
      <c r="AA74" s="43"/>
      <c r="AB74" s="54"/>
      <c r="AC74" s="223"/>
    </row>
    <row r="75" spans="1:29" ht="30" customHeight="1" x14ac:dyDescent="0.2">
      <c r="A75" s="17"/>
      <c r="B75" s="24">
        <v>4.4000000000000004</v>
      </c>
      <c r="C75" s="25" t="s">
        <v>34</v>
      </c>
      <c r="D75" s="30">
        <v>9.3000000000000007</v>
      </c>
      <c r="E75" s="27" t="s">
        <v>13</v>
      </c>
      <c r="F75" s="27"/>
      <c r="G75" s="31"/>
      <c r="H75" s="27"/>
      <c r="I75" s="27"/>
      <c r="J75" s="27">
        <v>0</v>
      </c>
      <c r="K75" s="262"/>
      <c r="L75" s="262"/>
      <c r="M75" s="175">
        <f t="shared" si="1"/>
        <v>0</v>
      </c>
      <c r="N75" s="166">
        <v>2000</v>
      </c>
      <c r="O75" s="302">
        <f t="shared" si="11"/>
        <v>0</v>
      </c>
      <c r="P75" s="79" t="e">
        <f>#REF!*F75</f>
        <v>#REF!</v>
      </c>
      <c r="Q75" s="139" t="e">
        <f>#REF!*G75</f>
        <v>#REF!</v>
      </c>
      <c r="R75" s="166" t="e">
        <f>#REF!*H75</f>
        <v>#REF!</v>
      </c>
      <c r="S75" s="156" t="e">
        <f>#REF!*I75</f>
        <v>#REF!</v>
      </c>
      <c r="T75" s="79" t="e">
        <f>#REF!*J75</f>
        <v>#REF!</v>
      </c>
      <c r="U75" s="79" t="e">
        <f>#REF!*K75</f>
        <v>#REF!</v>
      </c>
      <c r="V75" s="79" t="e">
        <f>#REF!*L75</f>
        <v>#REF!</v>
      </c>
      <c r="W75" s="133"/>
      <c r="X75" s="143"/>
      <c r="Y75" s="133"/>
      <c r="Z75" s="122" t="s">
        <v>32</v>
      </c>
      <c r="AA75" s="43"/>
      <c r="AB75" s="54"/>
      <c r="AC75" s="223"/>
    </row>
    <row r="76" spans="1:29" ht="30" customHeight="1" x14ac:dyDescent="0.2">
      <c r="A76" s="17"/>
      <c r="B76" s="24">
        <v>4.5</v>
      </c>
      <c r="C76" s="29" t="s">
        <v>219</v>
      </c>
      <c r="D76" s="30" t="s">
        <v>231</v>
      </c>
      <c r="E76" s="31" t="s">
        <v>7</v>
      </c>
      <c r="F76" s="31"/>
      <c r="G76" s="31">
        <v>9</v>
      </c>
      <c r="H76" s="31"/>
      <c r="I76" s="31"/>
      <c r="J76" s="31">
        <v>0</v>
      </c>
      <c r="K76" s="262"/>
      <c r="L76" s="262"/>
      <c r="M76" s="175">
        <f t="shared" ref="M76:M135" si="12">SUM(F76:L76)</f>
        <v>9</v>
      </c>
      <c r="N76" s="299">
        <v>3050</v>
      </c>
      <c r="O76" s="295">
        <f t="shared" si="11"/>
        <v>27450</v>
      </c>
      <c r="P76" s="79" t="e">
        <f>#REF!*F76</f>
        <v>#REF!</v>
      </c>
      <c r="Q76" s="139" t="e">
        <f>#REF!*G76</f>
        <v>#REF!</v>
      </c>
      <c r="R76" s="166" t="e">
        <f>#REF!*H76</f>
        <v>#REF!</v>
      </c>
      <c r="S76" s="156" t="e">
        <f>#REF!*I76</f>
        <v>#REF!</v>
      </c>
      <c r="T76" s="79" t="e">
        <f>#REF!*J76</f>
        <v>#REF!</v>
      </c>
      <c r="U76" s="79" t="e">
        <f>#REF!*K76</f>
        <v>#REF!</v>
      </c>
      <c r="V76" s="79" t="e">
        <f>#REF!*L76</f>
        <v>#REF!</v>
      </c>
      <c r="W76" s="130"/>
      <c r="X76" s="144"/>
      <c r="Y76" s="130"/>
      <c r="Z76" s="123"/>
      <c r="AA76" s="43"/>
      <c r="AB76" s="54"/>
      <c r="AC76" s="223"/>
    </row>
    <row r="77" spans="1:29" ht="30" customHeight="1" x14ac:dyDescent="0.2">
      <c r="A77" s="17"/>
      <c r="B77" s="24">
        <v>4.5999999999999996</v>
      </c>
      <c r="C77" s="29" t="s">
        <v>220</v>
      </c>
      <c r="D77" s="30" t="s">
        <v>232</v>
      </c>
      <c r="E77" s="31" t="s">
        <v>7</v>
      </c>
      <c r="F77" s="31"/>
      <c r="G77" s="31"/>
      <c r="H77" s="31"/>
      <c r="I77" s="31"/>
      <c r="J77" s="31">
        <v>0</v>
      </c>
      <c r="K77" s="262"/>
      <c r="L77" s="262"/>
      <c r="M77" s="175">
        <f t="shared" si="12"/>
        <v>0</v>
      </c>
      <c r="N77" s="299">
        <v>4050</v>
      </c>
      <c r="O77" s="295">
        <f t="shared" si="11"/>
        <v>0</v>
      </c>
      <c r="P77" s="79" t="e">
        <f>#REF!*F77</f>
        <v>#REF!</v>
      </c>
      <c r="Q77" s="139" t="e">
        <f>#REF!*G77</f>
        <v>#REF!</v>
      </c>
      <c r="R77" s="166" t="e">
        <f>#REF!*H77</f>
        <v>#REF!</v>
      </c>
      <c r="S77" s="156" t="e">
        <f>#REF!*I77</f>
        <v>#REF!</v>
      </c>
      <c r="T77" s="79" t="e">
        <f>#REF!*J77</f>
        <v>#REF!</v>
      </c>
      <c r="U77" s="79" t="e">
        <f>#REF!*K77</f>
        <v>#REF!</v>
      </c>
      <c r="V77" s="79" t="e">
        <f>#REF!*L77</f>
        <v>#REF!</v>
      </c>
      <c r="W77" s="130"/>
      <c r="X77" s="144"/>
      <c r="Y77" s="130"/>
      <c r="Z77" s="123"/>
      <c r="AA77" s="43"/>
      <c r="AB77" s="54"/>
      <c r="AC77" s="223"/>
    </row>
    <row r="78" spans="1:29" ht="30" customHeight="1" x14ac:dyDescent="0.2">
      <c r="A78" s="17"/>
      <c r="B78" s="24">
        <v>4.7</v>
      </c>
      <c r="C78" s="29" t="s">
        <v>35</v>
      </c>
      <c r="D78" s="30" t="s">
        <v>231</v>
      </c>
      <c r="E78" s="31" t="s">
        <v>7</v>
      </c>
      <c r="F78" s="31"/>
      <c r="G78" s="31">
        <v>42</v>
      </c>
      <c r="H78" s="31"/>
      <c r="I78" s="31"/>
      <c r="J78" s="31">
        <v>0</v>
      </c>
      <c r="K78" s="262"/>
      <c r="L78" s="262"/>
      <c r="M78" s="175">
        <f t="shared" si="12"/>
        <v>42</v>
      </c>
      <c r="N78" s="299">
        <v>2100</v>
      </c>
      <c r="O78" s="295">
        <f t="shared" si="11"/>
        <v>88200</v>
      </c>
      <c r="P78" s="79" t="e">
        <f>#REF!*F78</f>
        <v>#REF!</v>
      </c>
      <c r="Q78" s="139" t="e">
        <f>#REF!*G78</f>
        <v>#REF!</v>
      </c>
      <c r="R78" s="166" t="e">
        <f>#REF!*H78</f>
        <v>#REF!</v>
      </c>
      <c r="S78" s="156" t="e">
        <f>#REF!*I78</f>
        <v>#REF!</v>
      </c>
      <c r="T78" s="79" t="e">
        <f>#REF!*J78</f>
        <v>#REF!</v>
      </c>
      <c r="U78" s="79" t="e">
        <f>#REF!*K78</f>
        <v>#REF!</v>
      </c>
      <c r="V78" s="79" t="e">
        <f>#REF!*L78</f>
        <v>#REF!</v>
      </c>
      <c r="W78" s="130"/>
      <c r="X78" s="144"/>
      <c r="Y78" s="130"/>
      <c r="Z78" s="123"/>
      <c r="AA78" s="43"/>
      <c r="AB78" s="54"/>
      <c r="AC78" s="223"/>
    </row>
    <row r="79" spans="1:29" ht="30" customHeight="1" x14ac:dyDescent="0.2">
      <c r="A79" s="17"/>
      <c r="B79" s="24">
        <v>4.7</v>
      </c>
      <c r="C79" s="29" t="s">
        <v>36</v>
      </c>
      <c r="D79" s="30" t="s">
        <v>232</v>
      </c>
      <c r="E79" s="31" t="s">
        <v>7</v>
      </c>
      <c r="F79" s="31"/>
      <c r="G79" s="31"/>
      <c r="H79" s="31"/>
      <c r="I79" s="31"/>
      <c r="J79" s="31">
        <v>0</v>
      </c>
      <c r="K79" s="262"/>
      <c r="L79" s="262"/>
      <c r="M79" s="175">
        <f t="shared" si="12"/>
        <v>0</v>
      </c>
      <c r="N79" s="299">
        <v>3450</v>
      </c>
      <c r="O79" s="295">
        <f t="shared" si="11"/>
        <v>0</v>
      </c>
      <c r="P79" s="79" t="e">
        <f>#REF!*F79</f>
        <v>#REF!</v>
      </c>
      <c r="Q79" s="139" t="e">
        <f>#REF!*G79</f>
        <v>#REF!</v>
      </c>
      <c r="R79" s="166" t="e">
        <f>#REF!*H79</f>
        <v>#REF!</v>
      </c>
      <c r="S79" s="156" t="e">
        <f>#REF!*I79</f>
        <v>#REF!</v>
      </c>
      <c r="T79" s="79" t="e">
        <f>#REF!*J79</f>
        <v>#REF!</v>
      </c>
      <c r="U79" s="79" t="e">
        <f>#REF!*K79</f>
        <v>#REF!</v>
      </c>
      <c r="V79" s="79" t="e">
        <f>#REF!*L79</f>
        <v>#REF!</v>
      </c>
      <c r="W79" s="130"/>
      <c r="X79" s="144"/>
      <c r="Y79" s="130"/>
      <c r="Z79" s="123"/>
      <c r="AA79" s="43"/>
      <c r="AB79" s="54"/>
      <c r="AC79" s="223"/>
    </row>
    <row r="80" spans="1:29" ht="30" customHeight="1" x14ac:dyDescent="0.2">
      <c r="A80" s="17"/>
      <c r="B80" s="24">
        <v>4.8</v>
      </c>
      <c r="C80" s="29" t="s">
        <v>68</v>
      </c>
      <c r="D80" s="30" t="s">
        <v>233</v>
      </c>
      <c r="E80" s="31" t="s">
        <v>7</v>
      </c>
      <c r="F80" s="31"/>
      <c r="G80" s="31"/>
      <c r="H80" s="31"/>
      <c r="I80" s="31"/>
      <c r="J80" s="31">
        <v>0</v>
      </c>
      <c r="K80" s="262"/>
      <c r="L80" s="262"/>
      <c r="M80" s="175">
        <f t="shared" si="12"/>
        <v>0</v>
      </c>
      <c r="N80" s="299">
        <v>900</v>
      </c>
      <c r="O80" s="295">
        <f t="shared" si="11"/>
        <v>0</v>
      </c>
      <c r="P80" s="79" t="e">
        <f>#REF!*F80</f>
        <v>#REF!</v>
      </c>
      <c r="Q80" s="139" t="e">
        <f>#REF!*G80</f>
        <v>#REF!</v>
      </c>
      <c r="R80" s="166" t="e">
        <f>#REF!*H80</f>
        <v>#REF!</v>
      </c>
      <c r="S80" s="156" t="e">
        <f>#REF!*I80</f>
        <v>#REF!</v>
      </c>
      <c r="T80" s="79" t="e">
        <f>#REF!*J80</f>
        <v>#REF!</v>
      </c>
      <c r="U80" s="79" t="e">
        <f>#REF!*K80</f>
        <v>#REF!</v>
      </c>
      <c r="V80" s="79" t="e">
        <f>#REF!*L80</f>
        <v>#REF!</v>
      </c>
      <c r="W80" s="130"/>
      <c r="X80" s="144"/>
      <c r="Y80" s="130"/>
      <c r="Z80" s="123"/>
      <c r="AA80" s="43"/>
      <c r="AB80" s="54"/>
      <c r="AC80" s="223"/>
    </row>
    <row r="81" spans="1:29" ht="30" customHeight="1" x14ac:dyDescent="0.2">
      <c r="A81" s="17"/>
      <c r="B81" s="24">
        <v>4.9000000000000004</v>
      </c>
      <c r="C81" s="29" t="s">
        <v>37</v>
      </c>
      <c r="D81" s="30" t="s">
        <v>234</v>
      </c>
      <c r="E81" s="31" t="s">
        <v>7</v>
      </c>
      <c r="F81" s="31"/>
      <c r="G81" s="31">
        <v>44</v>
      </c>
      <c r="H81" s="31"/>
      <c r="I81" s="31"/>
      <c r="J81" s="31">
        <v>0</v>
      </c>
      <c r="K81" s="262"/>
      <c r="L81" s="262"/>
      <c r="M81" s="175">
        <f t="shared" si="12"/>
        <v>44</v>
      </c>
      <c r="N81" s="299">
        <v>600</v>
      </c>
      <c r="O81" s="295">
        <f t="shared" si="11"/>
        <v>26400</v>
      </c>
      <c r="P81" s="79" t="e">
        <f>#REF!*F81</f>
        <v>#REF!</v>
      </c>
      <c r="Q81" s="139" t="e">
        <f>#REF!*G81</f>
        <v>#REF!</v>
      </c>
      <c r="R81" s="166" t="e">
        <f>#REF!*H81</f>
        <v>#REF!</v>
      </c>
      <c r="S81" s="156" t="e">
        <f>#REF!*I81</f>
        <v>#REF!</v>
      </c>
      <c r="T81" s="79" t="e">
        <f>#REF!*J81</f>
        <v>#REF!</v>
      </c>
      <c r="U81" s="79" t="e">
        <f>#REF!*K81</f>
        <v>#REF!</v>
      </c>
      <c r="V81" s="79" t="e">
        <f>#REF!*L81</f>
        <v>#REF!</v>
      </c>
      <c r="W81" s="130"/>
      <c r="X81" s="144"/>
      <c r="Y81" s="130"/>
      <c r="Z81" s="123"/>
      <c r="AA81" s="43"/>
      <c r="AB81" s="54"/>
      <c r="AC81" s="223"/>
    </row>
    <row r="82" spans="1:29" ht="30" customHeight="1" x14ac:dyDescent="0.2">
      <c r="A82" s="17"/>
      <c r="B82" s="80" t="s">
        <v>168</v>
      </c>
      <c r="C82" s="29" t="s">
        <v>38</v>
      </c>
      <c r="D82" s="30" t="s">
        <v>235</v>
      </c>
      <c r="E82" s="31" t="s">
        <v>7</v>
      </c>
      <c r="F82" s="31"/>
      <c r="G82" s="31">
        <v>42</v>
      </c>
      <c r="H82" s="31"/>
      <c r="I82" s="31"/>
      <c r="J82" s="31">
        <v>0</v>
      </c>
      <c r="K82" s="262"/>
      <c r="L82" s="262"/>
      <c r="M82" s="175">
        <f t="shared" si="12"/>
        <v>42</v>
      </c>
      <c r="N82" s="299">
        <v>850</v>
      </c>
      <c r="O82" s="295">
        <f t="shared" si="11"/>
        <v>35700</v>
      </c>
      <c r="P82" s="79" t="e">
        <f>#REF!*F82</f>
        <v>#REF!</v>
      </c>
      <c r="Q82" s="139" t="e">
        <f>#REF!*G82</f>
        <v>#REF!</v>
      </c>
      <c r="R82" s="166" t="e">
        <f>#REF!*H82</f>
        <v>#REF!</v>
      </c>
      <c r="S82" s="156" t="e">
        <f>#REF!*I82</f>
        <v>#REF!</v>
      </c>
      <c r="T82" s="79" t="e">
        <f>#REF!*J82</f>
        <v>#REF!</v>
      </c>
      <c r="U82" s="79" t="e">
        <f>#REF!*K82</f>
        <v>#REF!</v>
      </c>
      <c r="V82" s="79" t="e">
        <f>#REF!*L82</f>
        <v>#REF!</v>
      </c>
      <c r="W82" s="130"/>
      <c r="X82" s="144"/>
      <c r="Y82" s="130"/>
      <c r="Z82" s="123"/>
      <c r="AA82" s="43"/>
      <c r="AB82" s="54"/>
      <c r="AC82" s="223"/>
    </row>
    <row r="83" spans="1:29" ht="30" customHeight="1" x14ac:dyDescent="0.2">
      <c r="A83" s="17"/>
      <c r="B83" s="80" t="s">
        <v>169</v>
      </c>
      <c r="C83" s="29" t="s">
        <v>39</v>
      </c>
      <c r="D83" s="30" t="s">
        <v>236</v>
      </c>
      <c r="E83" s="31" t="s">
        <v>7</v>
      </c>
      <c r="F83" s="264"/>
      <c r="G83" s="31">
        <v>42</v>
      </c>
      <c r="H83" s="31"/>
      <c r="I83" s="31"/>
      <c r="J83" s="31">
        <v>0</v>
      </c>
      <c r="K83" s="262"/>
      <c r="L83" s="262"/>
      <c r="M83" s="175">
        <f t="shared" si="12"/>
        <v>42</v>
      </c>
      <c r="N83" s="299">
        <v>700</v>
      </c>
      <c r="O83" s="295">
        <f t="shared" si="11"/>
        <v>29400</v>
      </c>
      <c r="P83" s="79" t="e">
        <f>#REF!*F83</f>
        <v>#REF!</v>
      </c>
      <c r="Q83" s="139" t="e">
        <f>#REF!*G83</f>
        <v>#REF!</v>
      </c>
      <c r="R83" s="166" t="e">
        <f>#REF!*H83</f>
        <v>#REF!</v>
      </c>
      <c r="S83" s="156" t="e">
        <f>#REF!*I83</f>
        <v>#REF!</v>
      </c>
      <c r="T83" s="79" t="e">
        <f>#REF!*J83</f>
        <v>#REF!</v>
      </c>
      <c r="U83" s="79" t="e">
        <f>#REF!*K83</f>
        <v>#REF!</v>
      </c>
      <c r="V83" s="79" t="e">
        <f>#REF!*L83</f>
        <v>#REF!</v>
      </c>
      <c r="W83" s="130"/>
      <c r="X83" s="144"/>
      <c r="Y83" s="130"/>
      <c r="Z83" s="123"/>
      <c r="AA83" s="43"/>
      <c r="AB83" s="54"/>
      <c r="AC83" s="223"/>
    </row>
    <row r="84" spans="1:29" ht="30" customHeight="1" x14ac:dyDescent="0.2">
      <c r="A84" s="17"/>
      <c r="B84" s="80" t="s">
        <v>170</v>
      </c>
      <c r="C84" s="29" t="s">
        <v>41</v>
      </c>
      <c r="D84" s="30" t="s">
        <v>237</v>
      </c>
      <c r="E84" s="31" t="s">
        <v>7</v>
      </c>
      <c r="F84" s="31"/>
      <c r="G84" s="31"/>
      <c r="H84" s="31"/>
      <c r="I84" s="31"/>
      <c r="J84" s="31">
        <v>0</v>
      </c>
      <c r="K84" s="262"/>
      <c r="L84" s="262"/>
      <c r="M84" s="175">
        <f t="shared" si="12"/>
        <v>0</v>
      </c>
      <c r="N84" s="299">
        <v>1000</v>
      </c>
      <c r="O84" s="295">
        <f t="shared" si="11"/>
        <v>0</v>
      </c>
      <c r="P84" s="79" t="e">
        <f>#REF!*F84</f>
        <v>#REF!</v>
      </c>
      <c r="Q84" s="139" t="e">
        <f>#REF!*G84</f>
        <v>#REF!</v>
      </c>
      <c r="R84" s="166" t="e">
        <f>#REF!*H84</f>
        <v>#REF!</v>
      </c>
      <c r="S84" s="156" t="e">
        <f>#REF!*I84</f>
        <v>#REF!</v>
      </c>
      <c r="T84" s="79" t="e">
        <f>#REF!*J84</f>
        <v>#REF!</v>
      </c>
      <c r="U84" s="79" t="e">
        <f>#REF!*K84</f>
        <v>#REF!</v>
      </c>
      <c r="V84" s="79" t="e">
        <f>#REF!*L84</f>
        <v>#REF!</v>
      </c>
      <c r="W84" s="130"/>
      <c r="X84" s="144"/>
      <c r="Y84" s="130"/>
      <c r="Z84" s="123"/>
      <c r="AA84" s="43"/>
      <c r="AB84" s="54"/>
      <c r="AC84" s="223"/>
    </row>
    <row r="85" spans="1:29" ht="30" customHeight="1" x14ac:dyDescent="0.2">
      <c r="A85" s="17"/>
      <c r="B85" s="80" t="s">
        <v>171</v>
      </c>
      <c r="C85" s="29" t="s">
        <v>43</v>
      </c>
      <c r="D85" s="30" t="s">
        <v>238</v>
      </c>
      <c r="E85" s="31" t="s">
        <v>7</v>
      </c>
      <c r="F85" s="31"/>
      <c r="G85" s="31">
        <v>42</v>
      </c>
      <c r="H85" s="31"/>
      <c r="I85" s="31"/>
      <c r="J85" s="31">
        <v>0</v>
      </c>
      <c r="K85" s="262"/>
      <c r="L85" s="262"/>
      <c r="M85" s="175">
        <f t="shared" si="12"/>
        <v>42</v>
      </c>
      <c r="N85" s="299">
        <v>850</v>
      </c>
      <c r="O85" s="295">
        <f t="shared" si="11"/>
        <v>35700</v>
      </c>
      <c r="P85" s="79" t="e">
        <f>#REF!*F85</f>
        <v>#REF!</v>
      </c>
      <c r="Q85" s="139" t="e">
        <f>#REF!*G85</f>
        <v>#REF!</v>
      </c>
      <c r="R85" s="166" t="e">
        <f>#REF!*H85</f>
        <v>#REF!</v>
      </c>
      <c r="S85" s="156" t="e">
        <f>#REF!*I85</f>
        <v>#REF!</v>
      </c>
      <c r="T85" s="79" t="e">
        <f>#REF!*J85</f>
        <v>#REF!</v>
      </c>
      <c r="U85" s="79" t="e">
        <f>#REF!*K85</f>
        <v>#REF!</v>
      </c>
      <c r="V85" s="79" t="e">
        <f>#REF!*L85</f>
        <v>#REF!</v>
      </c>
      <c r="W85" s="130"/>
      <c r="X85" s="144"/>
      <c r="Y85" s="130"/>
      <c r="Z85" s="123"/>
      <c r="AA85" s="43"/>
      <c r="AB85" s="54"/>
      <c r="AC85" s="223"/>
    </row>
    <row r="86" spans="1:29" ht="30" customHeight="1" x14ac:dyDescent="0.2">
      <c r="A86" s="17"/>
      <c r="B86" s="80" t="s">
        <v>172</v>
      </c>
      <c r="C86" s="29" t="s">
        <v>45</v>
      </c>
      <c r="D86" s="30" t="s">
        <v>239</v>
      </c>
      <c r="E86" s="31" t="s">
        <v>7</v>
      </c>
      <c r="F86" s="31"/>
      <c r="G86" s="31"/>
      <c r="H86" s="31"/>
      <c r="I86" s="31"/>
      <c r="J86" s="31">
        <v>0</v>
      </c>
      <c r="K86" s="262"/>
      <c r="L86" s="262"/>
      <c r="M86" s="175">
        <f t="shared" si="12"/>
        <v>0</v>
      </c>
      <c r="N86" s="299">
        <v>2100</v>
      </c>
      <c r="O86" s="295">
        <f t="shared" si="11"/>
        <v>0</v>
      </c>
      <c r="P86" s="79" t="e">
        <f>#REF!*F86</f>
        <v>#REF!</v>
      </c>
      <c r="Q86" s="139" t="e">
        <f>#REF!*G86</f>
        <v>#REF!</v>
      </c>
      <c r="R86" s="166" t="e">
        <f>#REF!*H86</f>
        <v>#REF!</v>
      </c>
      <c r="S86" s="156" t="e">
        <f>#REF!*I86</f>
        <v>#REF!</v>
      </c>
      <c r="T86" s="79" t="e">
        <f>#REF!*J86</f>
        <v>#REF!</v>
      </c>
      <c r="U86" s="79" t="e">
        <f>#REF!*K86</f>
        <v>#REF!</v>
      </c>
      <c r="V86" s="79" t="e">
        <f>#REF!*L86</f>
        <v>#REF!</v>
      </c>
      <c r="W86" s="130"/>
      <c r="X86" s="144"/>
      <c r="Y86" s="130"/>
      <c r="Z86" s="123"/>
      <c r="AA86" s="43"/>
      <c r="AB86" s="54"/>
      <c r="AC86" s="223"/>
    </row>
    <row r="87" spans="1:29" ht="30" customHeight="1" x14ac:dyDescent="0.2">
      <c r="A87" s="17"/>
      <c r="B87" s="80">
        <v>4.1500000000000004</v>
      </c>
      <c r="C87" s="29" t="s">
        <v>47</v>
      </c>
      <c r="D87" s="30" t="s">
        <v>240</v>
      </c>
      <c r="E87" s="31" t="s">
        <v>7</v>
      </c>
      <c r="F87" s="31"/>
      <c r="G87" s="31"/>
      <c r="H87" s="31"/>
      <c r="I87" s="31"/>
      <c r="J87" s="31">
        <v>0</v>
      </c>
      <c r="K87" s="262"/>
      <c r="L87" s="262"/>
      <c r="M87" s="175">
        <f t="shared" si="12"/>
        <v>0</v>
      </c>
      <c r="N87" s="299">
        <v>900</v>
      </c>
      <c r="O87" s="295">
        <f t="shared" si="11"/>
        <v>0</v>
      </c>
      <c r="P87" s="79" t="e">
        <f>#REF!*F87</f>
        <v>#REF!</v>
      </c>
      <c r="Q87" s="139" t="e">
        <f>#REF!*G87</f>
        <v>#REF!</v>
      </c>
      <c r="R87" s="166" t="e">
        <f>#REF!*H87</f>
        <v>#REF!</v>
      </c>
      <c r="S87" s="156" t="e">
        <f>#REF!*I87</f>
        <v>#REF!</v>
      </c>
      <c r="T87" s="79" t="e">
        <f>#REF!*J87</f>
        <v>#REF!</v>
      </c>
      <c r="U87" s="79" t="e">
        <f>#REF!*K87</f>
        <v>#REF!</v>
      </c>
      <c r="V87" s="79" t="e">
        <f>#REF!*L87</f>
        <v>#REF!</v>
      </c>
      <c r="W87" s="130"/>
      <c r="X87" s="144"/>
      <c r="Y87" s="130"/>
      <c r="Z87" s="123"/>
      <c r="AA87" s="43"/>
      <c r="AB87" s="54"/>
      <c r="AC87" s="223"/>
    </row>
    <row r="88" spans="1:29" ht="30" customHeight="1" x14ac:dyDescent="0.2">
      <c r="A88" s="17"/>
      <c r="B88" s="80">
        <v>4.16</v>
      </c>
      <c r="C88" s="29" t="s">
        <v>49</v>
      </c>
      <c r="D88" s="30" t="s">
        <v>241</v>
      </c>
      <c r="E88" s="31" t="s">
        <v>7</v>
      </c>
      <c r="F88" s="31"/>
      <c r="G88" s="31"/>
      <c r="H88" s="31"/>
      <c r="I88" s="31"/>
      <c r="J88" s="31">
        <v>0</v>
      </c>
      <c r="K88" s="262"/>
      <c r="L88" s="262"/>
      <c r="M88" s="175">
        <f t="shared" si="12"/>
        <v>0</v>
      </c>
      <c r="N88" s="299">
        <v>2550</v>
      </c>
      <c r="O88" s="295">
        <f t="shared" si="11"/>
        <v>0</v>
      </c>
      <c r="P88" s="79" t="e">
        <f>#REF!*F88</f>
        <v>#REF!</v>
      </c>
      <c r="Q88" s="139" t="e">
        <f>#REF!*G88</f>
        <v>#REF!</v>
      </c>
      <c r="R88" s="166" t="e">
        <f>#REF!*H88</f>
        <v>#REF!</v>
      </c>
      <c r="S88" s="156" t="e">
        <f>#REF!*I88</f>
        <v>#REF!</v>
      </c>
      <c r="T88" s="79" t="e">
        <f>#REF!*J88</f>
        <v>#REF!</v>
      </c>
      <c r="U88" s="79" t="e">
        <f>#REF!*K88</f>
        <v>#REF!</v>
      </c>
      <c r="V88" s="79" t="e">
        <f>#REF!*L88</f>
        <v>#REF!</v>
      </c>
      <c r="W88" s="130"/>
      <c r="X88" s="144"/>
      <c r="Y88" s="130"/>
      <c r="Z88" s="123"/>
      <c r="AA88" s="43"/>
      <c r="AB88" s="54"/>
      <c r="AC88" s="223"/>
    </row>
    <row r="89" spans="1:29" ht="30" customHeight="1" x14ac:dyDescent="0.2">
      <c r="A89" s="17"/>
      <c r="B89" s="80">
        <v>4.17</v>
      </c>
      <c r="C89" s="29" t="s">
        <v>50</v>
      </c>
      <c r="D89" s="30" t="s">
        <v>242</v>
      </c>
      <c r="E89" s="31" t="s">
        <v>7</v>
      </c>
      <c r="F89" s="31"/>
      <c r="G89" s="31"/>
      <c r="H89" s="31"/>
      <c r="I89" s="31"/>
      <c r="J89" s="31">
        <v>0</v>
      </c>
      <c r="K89" s="262"/>
      <c r="L89" s="262"/>
      <c r="M89" s="175">
        <f t="shared" si="12"/>
        <v>0</v>
      </c>
      <c r="N89" s="299">
        <v>700</v>
      </c>
      <c r="O89" s="295">
        <f t="shared" si="11"/>
        <v>0</v>
      </c>
      <c r="P89" s="79" t="e">
        <f>#REF!*F89</f>
        <v>#REF!</v>
      </c>
      <c r="Q89" s="139" t="e">
        <f>#REF!*G89</f>
        <v>#REF!</v>
      </c>
      <c r="R89" s="166" t="e">
        <f>#REF!*H89</f>
        <v>#REF!</v>
      </c>
      <c r="S89" s="156" t="e">
        <f>#REF!*I89</f>
        <v>#REF!</v>
      </c>
      <c r="T89" s="79" t="e">
        <f>#REF!*J89</f>
        <v>#REF!</v>
      </c>
      <c r="U89" s="79" t="e">
        <f>#REF!*K89</f>
        <v>#REF!</v>
      </c>
      <c r="V89" s="79" t="e">
        <f>#REF!*L89</f>
        <v>#REF!</v>
      </c>
      <c r="W89" s="130"/>
      <c r="X89" s="144"/>
      <c r="Y89" s="130"/>
      <c r="Z89" s="123"/>
      <c r="AA89" s="43"/>
      <c r="AB89" s="54"/>
      <c r="AC89" s="223"/>
    </row>
    <row r="90" spans="1:29" ht="30" customHeight="1" x14ac:dyDescent="0.2">
      <c r="A90" s="17"/>
      <c r="B90" s="80">
        <v>4.18</v>
      </c>
      <c r="C90" s="29" t="s">
        <v>51</v>
      </c>
      <c r="D90" s="30">
        <v>9.17</v>
      </c>
      <c r="E90" s="31" t="s">
        <v>13</v>
      </c>
      <c r="F90" s="31"/>
      <c r="G90" s="31">
        <v>1</v>
      </c>
      <c r="H90" s="31"/>
      <c r="I90" s="31"/>
      <c r="J90" s="31">
        <v>0</v>
      </c>
      <c r="K90" s="262"/>
      <c r="L90" s="262"/>
      <c r="M90" s="175">
        <f t="shared" si="12"/>
        <v>1</v>
      </c>
      <c r="N90" s="299">
        <v>1100</v>
      </c>
      <c r="O90" s="295">
        <f t="shared" si="11"/>
        <v>1100</v>
      </c>
      <c r="P90" s="79" t="e">
        <f>#REF!*F90</f>
        <v>#REF!</v>
      </c>
      <c r="Q90" s="139" t="e">
        <f>#REF!*G90</f>
        <v>#REF!</v>
      </c>
      <c r="R90" s="166" t="e">
        <f>#REF!*H90</f>
        <v>#REF!</v>
      </c>
      <c r="S90" s="156" t="e">
        <f>#REF!*I90</f>
        <v>#REF!</v>
      </c>
      <c r="T90" s="79" t="e">
        <f>#REF!*J90</f>
        <v>#REF!</v>
      </c>
      <c r="U90" s="79" t="e">
        <f>#REF!*K90</f>
        <v>#REF!</v>
      </c>
      <c r="V90" s="79" t="e">
        <f>#REF!*L90</f>
        <v>#REF!</v>
      </c>
      <c r="W90" s="130"/>
      <c r="X90" s="144"/>
      <c r="Y90" s="130"/>
      <c r="Z90" s="123"/>
      <c r="AA90" s="43"/>
      <c r="AB90" s="54"/>
      <c r="AC90" s="223"/>
    </row>
    <row r="91" spans="1:29" ht="30" customHeight="1" x14ac:dyDescent="0.2">
      <c r="A91" s="17"/>
      <c r="B91" s="80">
        <v>4.1900000000000004</v>
      </c>
      <c r="C91" s="29" t="s">
        <v>52</v>
      </c>
      <c r="D91" s="30">
        <v>9.18</v>
      </c>
      <c r="E91" s="31" t="s">
        <v>7</v>
      </c>
      <c r="F91" s="31"/>
      <c r="G91" s="31">
        <v>1</v>
      </c>
      <c r="H91" s="31"/>
      <c r="I91" s="31"/>
      <c r="J91" s="31">
        <v>0</v>
      </c>
      <c r="K91" s="262"/>
      <c r="L91" s="262"/>
      <c r="M91" s="175">
        <f t="shared" si="12"/>
        <v>1</v>
      </c>
      <c r="N91" s="299">
        <v>1250</v>
      </c>
      <c r="O91" s="295">
        <f t="shared" si="11"/>
        <v>1250</v>
      </c>
      <c r="P91" s="79" t="e">
        <f>#REF!*F91</f>
        <v>#REF!</v>
      </c>
      <c r="Q91" s="139" t="e">
        <f>#REF!*G91</f>
        <v>#REF!</v>
      </c>
      <c r="R91" s="166" t="e">
        <f>#REF!*H91</f>
        <v>#REF!</v>
      </c>
      <c r="S91" s="156" t="e">
        <f>#REF!*I91</f>
        <v>#REF!</v>
      </c>
      <c r="T91" s="79" t="e">
        <f>#REF!*J91</f>
        <v>#REF!</v>
      </c>
      <c r="U91" s="79" t="e">
        <f>#REF!*K91</f>
        <v>#REF!</v>
      </c>
      <c r="V91" s="79" t="e">
        <f>#REF!*L91</f>
        <v>#REF!</v>
      </c>
      <c r="W91" s="130"/>
      <c r="X91" s="144"/>
      <c r="Y91" s="130"/>
      <c r="Z91" s="123"/>
      <c r="AA91" s="43"/>
      <c r="AB91" s="54"/>
      <c r="AC91" s="223"/>
    </row>
    <row r="92" spans="1:29" ht="30" customHeight="1" x14ac:dyDescent="0.2">
      <c r="A92" s="17"/>
      <c r="B92" s="80" t="s">
        <v>173</v>
      </c>
      <c r="C92" s="155" t="s">
        <v>53</v>
      </c>
      <c r="D92" s="30">
        <v>9.19</v>
      </c>
      <c r="E92" s="31" t="s">
        <v>7</v>
      </c>
      <c r="F92" s="31"/>
      <c r="G92" s="31"/>
      <c r="H92" s="31"/>
      <c r="I92" s="31"/>
      <c r="J92" s="31">
        <v>0</v>
      </c>
      <c r="K92" s="262"/>
      <c r="L92" s="262"/>
      <c r="M92" s="175">
        <f t="shared" si="12"/>
        <v>0</v>
      </c>
      <c r="N92" s="299">
        <v>6750</v>
      </c>
      <c r="O92" s="295">
        <f t="shared" si="11"/>
        <v>0</v>
      </c>
      <c r="P92" s="79" t="e">
        <f>#REF!*F92</f>
        <v>#REF!</v>
      </c>
      <c r="Q92" s="139" t="e">
        <f>#REF!*G92</f>
        <v>#REF!</v>
      </c>
      <c r="R92" s="166" t="e">
        <f>#REF!*H92</f>
        <v>#REF!</v>
      </c>
      <c r="S92" s="156" t="e">
        <f>#REF!*I92</f>
        <v>#REF!</v>
      </c>
      <c r="T92" s="79" t="e">
        <f>#REF!*J92</f>
        <v>#REF!</v>
      </c>
      <c r="U92" s="79" t="e">
        <f>#REF!*K92</f>
        <v>#REF!</v>
      </c>
      <c r="V92" s="79" t="e">
        <f>#REF!*L92</f>
        <v>#REF!</v>
      </c>
      <c r="W92" s="130"/>
      <c r="X92" s="144"/>
      <c r="Y92" s="130"/>
      <c r="Z92" s="123"/>
      <c r="AA92" s="43"/>
      <c r="AB92" s="54"/>
      <c r="AC92" s="223"/>
    </row>
    <row r="93" spans="1:29" ht="30" customHeight="1" x14ac:dyDescent="0.2">
      <c r="A93" s="17"/>
      <c r="B93" s="80">
        <v>4.21</v>
      </c>
      <c r="C93" s="29" t="s">
        <v>54</v>
      </c>
      <c r="D93" s="37">
        <v>9.1999999999999993</v>
      </c>
      <c r="E93" s="31" t="s">
        <v>7</v>
      </c>
      <c r="F93" s="31"/>
      <c r="G93" s="31">
        <v>1</v>
      </c>
      <c r="H93" s="31"/>
      <c r="I93" s="31"/>
      <c r="J93" s="31">
        <v>0</v>
      </c>
      <c r="K93" s="262"/>
      <c r="L93" s="262"/>
      <c r="M93" s="175">
        <f t="shared" si="12"/>
        <v>1</v>
      </c>
      <c r="N93" s="299">
        <v>2250</v>
      </c>
      <c r="O93" s="295">
        <f t="shared" si="11"/>
        <v>2250</v>
      </c>
      <c r="P93" s="79" t="e">
        <f>#REF!*F93</f>
        <v>#REF!</v>
      </c>
      <c r="Q93" s="139" t="e">
        <f>#REF!*G93</f>
        <v>#REF!</v>
      </c>
      <c r="R93" s="166" t="e">
        <f>#REF!*H93</f>
        <v>#REF!</v>
      </c>
      <c r="S93" s="156" t="e">
        <f>#REF!*I93</f>
        <v>#REF!</v>
      </c>
      <c r="T93" s="79" t="e">
        <f>#REF!*J93</f>
        <v>#REF!</v>
      </c>
      <c r="U93" s="79" t="e">
        <f>#REF!*K93</f>
        <v>#REF!</v>
      </c>
      <c r="V93" s="79" t="e">
        <f>#REF!*L93</f>
        <v>#REF!</v>
      </c>
      <c r="W93" s="130"/>
      <c r="X93" s="144"/>
      <c r="Y93" s="130"/>
      <c r="Z93" s="123"/>
      <c r="AA93" s="43"/>
      <c r="AB93" s="54"/>
      <c r="AC93" s="223"/>
    </row>
    <row r="94" spans="1:29" ht="30" customHeight="1" x14ac:dyDescent="0.2">
      <c r="A94" s="17"/>
      <c r="B94" s="80">
        <v>4.22</v>
      </c>
      <c r="C94" s="29" t="s">
        <v>97</v>
      </c>
      <c r="D94" s="37">
        <v>9.2100000000000009</v>
      </c>
      <c r="E94" s="31" t="s">
        <v>7</v>
      </c>
      <c r="F94" s="31"/>
      <c r="G94" s="31"/>
      <c r="H94" s="31"/>
      <c r="I94" s="31"/>
      <c r="J94" s="31">
        <v>0</v>
      </c>
      <c r="K94" s="262"/>
      <c r="L94" s="262"/>
      <c r="M94" s="175">
        <f t="shared" si="12"/>
        <v>0</v>
      </c>
      <c r="N94" s="299">
        <v>4850</v>
      </c>
      <c r="O94" s="295">
        <f t="shared" si="11"/>
        <v>0</v>
      </c>
      <c r="P94" s="79" t="e">
        <f>#REF!*F94</f>
        <v>#REF!</v>
      </c>
      <c r="Q94" s="139" t="e">
        <f>#REF!*G94</f>
        <v>#REF!</v>
      </c>
      <c r="R94" s="166" t="e">
        <f>#REF!*H94</f>
        <v>#REF!</v>
      </c>
      <c r="S94" s="156" t="e">
        <f>#REF!*I94</f>
        <v>#REF!</v>
      </c>
      <c r="T94" s="79" t="e">
        <f>#REF!*J94</f>
        <v>#REF!</v>
      </c>
      <c r="U94" s="79" t="e">
        <f>#REF!*K94</f>
        <v>#REF!</v>
      </c>
      <c r="V94" s="79" t="e">
        <f>#REF!*L94</f>
        <v>#REF!</v>
      </c>
      <c r="W94" s="130"/>
      <c r="X94" s="144"/>
      <c r="Y94" s="130"/>
      <c r="Z94" s="123"/>
      <c r="AA94" s="43"/>
      <c r="AB94" s="54"/>
      <c r="AC94" s="223"/>
    </row>
    <row r="95" spans="1:29" ht="30" customHeight="1" x14ac:dyDescent="0.2">
      <c r="A95" s="17"/>
      <c r="B95" s="80">
        <v>4.2300000000000004</v>
      </c>
      <c r="C95" s="29" t="s">
        <v>104</v>
      </c>
      <c r="D95" s="37">
        <v>9.2200000000000006</v>
      </c>
      <c r="E95" s="31" t="s">
        <v>7</v>
      </c>
      <c r="F95" s="31"/>
      <c r="G95" s="31"/>
      <c r="H95" s="31"/>
      <c r="I95" s="31"/>
      <c r="J95" s="31">
        <v>0</v>
      </c>
      <c r="K95" s="262"/>
      <c r="L95" s="262"/>
      <c r="M95" s="175">
        <f t="shared" si="12"/>
        <v>0</v>
      </c>
      <c r="N95" s="299">
        <v>2100</v>
      </c>
      <c r="O95" s="295">
        <f t="shared" si="11"/>
        <v>0</v>
      </c>
      <c r="P95" s="79" t="e">
        <f>#REF!*F95</f>
        <v>#REF!</v>
      </c>
      <c r="Q95" s="139" t="e">
        <f>#REF!*G95</f>
        <v>#REF!</v>
      </c>
      <c r="R95" s="166" t="e">
        <f>#REF!*H95</f>
        <v>#REF!</v>
      </c>
      <c r="S95" s="156" t="e">
        <f>#REF!*I95</f>
        <v>#REF!</v>
      </c>
      <c r="T95" s="79" t="e">
        <f>#REF!*J95</f>
        <v>#REF!</v>
      </c>
      <c r="U95" s="79" t="e">
        <f>#REF!*K95</f>
        <v>#REF!</v>
      </c>
      <c r="V95" s="79" t="e">
        <f>#REF!*L95</f>
        <v>#REF!</v>
      </c>
      <c r="W95" s="130"/>
      <c r="X95" s="144"/>
      <c r="Y95" s="130"/>
      <c r="Z95" s="123"/>
      <c r="AA95" s="43"/>
      <c r="AB95" s="54"/>
      <c r="AC95" s="223"/>
    </row>
    <row r="96" spans="1:29" ht="30" customHeight="1" x14ac:dyDescent="0.2">
      <c r="A96" s="17"/>
      <c r="B96" s="80">
        <v>4.24</v>
      </c>
      <c r="C96" s="29" t="s">
        <v>243</v>
      </c>
      <c r="D96" s="37">
        <v>9.23</v>
      </c>
      <c r="E96" s="31" t="s">
        <v>7</v>
      </c>
      <c r="F96" s="31">
        <v>50</v>
      </c>
      <c r="G96" s="31"/>
      <c r="H96" s="31"/>
      <c r="I96" s="31"/>
      <c r="J96" s="31">
        <v>0</v>
      </c>
      <c r="K96" s="262"/>
      <c r="L96" s="262"/>
      <c r="M96" s="175">
        <f t="shared" si="12"/>
        <v>50</v>
      </c>
      <c r="N96" s="299">
        <v>8</v>
      </c>
      <c r="O96" s="295">
        <f t="shared" si="11"/>
        <v>400</v>
      </c>
      <c r="P96" s="79" t="e">
        <f>#REF!*F96</f>
        <v>#REF!</v>
      </c>
      <c r="Q96" s="139" t="e">
        <f>#REF!*G96</f>
        <v>#REF!</v>
      </c>
      <c r="R96" s="166" t="e">
        <f>#REF!*H96</f>
        <v>#REF!</v>
      </c>
      <c r="S96" s="156" t="e">
        <f>#REF!*I96</f>
        <v>#REF!</v>
      </c>
      <c r="T96" s="79" t="e">
        <f>#REF!*J96</f>
        <v>#REF!</v>
      </c>
      <c r="U96" s="79" t="e">
        <f>#REF!*K96</f>
        <v>#REF!</v>
      </c>
      <c r="V96" s="79" t="e">
        <f>#REF!*L96</f>
        <v>#REF!</v>
      </c>
      <c r="W96" s="130"/>
      <c r="X96" s="144"/>
      <c r="Y96" s="130"/>
      <c r="Z96" s="123"/>
      <c r="AA96" s="43"/>
      <c r="AB96" s="54"/>
      <c r="AC96" s="223"/>
    </row>
    <row r="97" spans="1:29" ht="30" customHeight="1" x14ac:dyDescent="0.2">
      <c r="A97" s="17"/>
      <c r="B97" s="80">
        <v>4.25</v>
      </c>
      <c r="C97" s="29" t="s">
        <v>244</v>
      </c>
      <c r="D97" s="37">
        <v>9.24</v>
      </c>
      <c r="E97" s="31" t="s">
        <v>7</v>
      </c>
      <c r="F97" s="31">
        <v>50</v>
      </c>
      <c r="G97" s="31"/>
      <c r="H97" s="31"/>
      <c r="I97" s="31"/>
      <c r="J97" s="31">
        <v>0</v>
      </c>
      <c r="K97" s="262"/>
      <c r="L97" s="262"/>
      <c r="M97" s="175">
        <f t="shared" si="12"/>
        <v>50</v>
      </c>
      <c r="N97" s="299">
        <v>8</v>
      </c>
      <c r="O97" s="295">
        <f t="shared" si="11"/>
        <v>400</v>
      </c>
      <c r="P97" s="79" t="e">
        <f>#REF!*F97</f>
        <v>#REF!</v>
      </c>
      <c r="Q97" s="139" t="e">
        <f>#REF!*G97</f>
        <v>#REF!</v>
      </c>
      <c r="R97" s="166" t="e">
        <f>#REF!*H97</f>
        <v>#REF!</v>
      </c>
      <c r="S97" s="156" t="e">
        <f>#REF!*I97</f>
        <v>#REF!</v>
      </c>
      <c r="T97" s="79" t="e">
        <f>#REF!*J97</f>
        <v>#REF!</v>
      </c>
      <c r="U97" s="79" t="e">
        <f>#REF!*K97</f>
        <v>#REF!</v>
      </c>
      <c r="V97" s="79" t="e">
        <f>#REF!*L97</f>
        <v>#REF!</v>
      </c>
      <c r="W97" s="130"/>
      <c r="X97" s="144"/>
      <c r="Y97" s="130"/>
      <c r="Z97" s="123"/>
      <c r="AA97" s="43"/>
      <c r="AB97" s="54"/>
      <c r="AC97" s="223"/>
    </row>
    <row r="98" spans="1:29" ht="30" customHeight="1" thickBot="1" x14ac:dyDescent="0.25">
      <c r="A98" s="17"/>
      <c r="B98" s="80">
        <v>4.26</v>
      </c>
      <c r="C98" s="29" t="s">
        <v>245</v>
      </c>
      <c r="D98" s="37">
        <v>9.25</v>
      </c>
      <c r="E98" s="31" t="s">
        <v>7</v>
      </c>
      <c r="F98" s="31">
        <v>50</v>
      </c>
      <c r="G98" s="31"/>
      <c r="H98" s="31"/>
      <c r="I98" s="31"/>
      <c r="J98" s="31">
        <v>0</v>
      </c>
      <c r="K98" s="262"/>
      <c r="L98" s="262"/>
      <c r="M98" s="175">
        <f t="shared" si="12"/>
        <v>50</v>
      </c>
      <c r="N98" s="299">
        <v>5</v>
      </c>
      <c r="O98" s="295">
        <f t="shared" si="11"/>
        <v>250</v>
      </c>
      <c r="P98" s="79" t="e">
        <f>#REF!*F98</f>
        <v>#REF!</v>
      </c>
      <c r="Q98" s="139" t="e">
        <f>#REF!*G98</f>
        <v>#REF!</v>
      </c>
      <c r="R98" s="166" t="e">
        <f>#REF!*H98</f>
        <v>#REF!</v>
      </c>
      <c r="S98" s="156" t="e">
        <f>#REF!*I98</f>
        <v>#REF!</v>
      </c>
      <c r="T98" s="79" t="e">
        <f>#REF!*J98</f>
        <v>#REF!</v>
      </c>
      <c r="U98" s="79" t="e">
        <f>#REF!*K98</f>
        <v>#REF!</v>
      </c>
      <c r="V98" s="79" t="e">
        <f>#REF!*L98</f>
        <v>#REF!</v>
      </c>
      <c r="W98" s="130"/>
      <c r="X98" s="144"/>
      <c r="Y98" s="130"/>
      <c r="Z98" s="123"/>
      <c r="AA98" s="43"/>
      <c r="AB98" s="184"/>
      <c r="AC98" s="227"/>
    </row>
    <row r="99" spans="1:29" ht="30" customHeight="1" thickBot="1" x14ac:dyDescent="0.25">
      <c r="A99" s="17"/>
      <c r="B99" s="80">
        <v>4.2699999999999996</v>
      </c>
      <c r="C99" s="29" t="s">
        <v>304</v>
      </c>
      <c r="D99" s="37">
        <v>9.26</v>
      </c>
      <c r="E99" s="31" t="s">
        <v>7</v>
      </c>
      <c r="F99" s="31"/>
      <c r="G99" s="31">
        <v>1</v>
      </c>
      <c r="H99" s="31"/>
      <c r="I99" s="31"/>
      <c r="J99" s="31"/>
      <c r="K99" s="262"/>
      <c r="L99" s="262"/>
      <c r="M99" s="175">
        <f t="shared" si="12"/>
        <v>1</v>
      </c>
      <c r="N99" s="299">
        <v>36000</v>
      </c>
      <c r="O99" s="295">
        <f t="shared" si="11"/>
        <v>36000</v>
      </c>
      <c r="P99" s="79" t="e">
        <f>#REF!*F99</f>
        <v>#REF!</v>
      </c>
      <c r="Q99" s="139" t="e">
        <f>#REF!*G99</f>
        <v>#REF!</v>
      </c>
      <c r="R99" s="166" t="e">
        <f>#REF!*H99</f>
        <v>#REF!</v>
      </c>
      <c r="S99" s="156" t="e">
        <f>#REF!*I99</f>
        <v>#REF!</v>
      </c>
      <c r="T99" s="79" t="e">
        <f>#REF!*J99</f>
        <v>#REF!</v>
      </c>
      <c r="U99" s="79" t="e">
        <f>#REF!*K99</f>
        <v>#REF!</v>
      </c>
      <c r="V99" s="79" t="e">
        <f>#REF!*L99</f>
        <v>#REF!</v>
      </c>
      <c r="W99" s="130"/>
      <c r="X99" s="144"/>
      <c r="Y99" s="130"/>
      <c r="Z99" s="123"/>
      <c r="AA99" s="43"/>
      <c r="AB99" s="184"/>
      <c r="AC99" s="227"/>
    </row>
    <row r="100" spans="1:29" ht="25.5" customHeight="1" thickBot="1" x14ac:dyDescent="0.25">
      <c r="A100" s="17"/>
      <c r="B100" s="32">
        <v>4</v>
      </c>
      <c r="C100" s="33" t="s">
        <v>55</v>
      </c>
      <c r="D100" s="34"/>
      <c r="E100" s="35"/>
      <c r="F100" s="35"/>
      <c r="G100" s="35"/>
      <c r="H100" s="35"/>
      <c r="I100" s="35"/>
      <c r="J100" s="35"/>
      <c r="K100" s="263"/>
      <c r="L100" s="263"/>
      <c r="M100" s="213"/>
      <c r="N100" s="317"/>
      <c r="O100" s="303">
        <f t="shared" ref="O100:T100" si="13">SUM(O72:O99)</f>
        <v>326500</v>
      </c>
      <c r="P100" s="57" t="e">
        <f t="shared" si="13"/>
        <v>#REF!</v>
      </c>
      <c r="Q100" s="63" t="e">
        <f t="shared" si="13"/>
        <v>#REF!</v>
      </c>
      <c r="R100" s="65" t="e">
        <f t="shared" si="13"/>
        <v>#REF!</v>
      </c>
      <c r="S100" s="159" t="e">
        <f t="shared" si="13"/>
        <v>#REF!</v>
      </c>
      <c r="T100" s="58" t="e">
        <f t="shared" si="13"/>
        <v>#REF!</v>
      </c>
      <c r="U100" s="58" t="e">
        <f t="shared" ref="U100:V100" si="14">SUM(U72:U99)</f>
        <v>#REF!</v>
      </c>
      <c r="V100" s="58" t="e">
        <f t="shared" si="14"/>
        <v>#REF!</v>
      </c>
      <c r="W100" s="131"/>
      <c r="X100" s="145"/>
      <c r="Y100" s="131"/>
      <c r="Z100" s="124"/>
      <c r="AA100" s="43"/>
      <c r="AB100" s="228"/>
      <c r="AC100" s="228"/>
    </row>
    <row r="101" spans="1:29" ht="26.25" customHeight="1" thickBot="1" x14ac:dyDescent="0.25">
      <c r="A101" s="17"/>
      <c r="B101" s="46">
        <v>5</v>
      </c>
      <c r="C101" s="110" t="s">
        <v>315</v>
      </c>
      <c r="D101" s="111"/>
      <c r="E101" s="47"/>
      <c r="F101" s="47"/>
      <c r="G101" s="47"/>
      <c r="H101" s="47"/>
      <c r="I101" s="47"/>
      <c r="J101" s="47"/>
      <c r="K101" s="266"/>
      <c r="L101" s="266"/>
      <c r="M101" s="112"/>
      <c r="N101" s="318"/>
      <c r="O101" s="306"/>
      <c r="P101" s="60"/>
      <c r="Q101" s="59"/>
      <c r="R101" s="167"/>
      <c r="S101" s="160"/>
      <c r="T101" s="22"/>
      <c r="U101" s="22"/>
      <c r="V101" s="22"/>
      <c r="W101" s="132"/>
      <c r="X101" s="146"/>
      <c r="Y101" s="132"/>
      <c r="Z101" s="127"/>
      <c r="AA101" s="43"/>
      <c r="AB101" s="225"/>
      <c r="AC101" s="225"/>
    </row>
    <row r="102" spans="1:29" ht="30" customHeight="1" x14ac:dyDescent="0.2">
      <c r="A102" s="17"/>
      <c r="B102" s="44">
        <v>5.0999999999999996</v>
      </c>
      <c r="C102" s="116" t="s">
        <v>316</v>
      </c>
      <c r="D102" s="117" t="s">
        <v>246</v>
      </c>
      <c r="E102" s="45" t="s">
        <v>13</v>
      </c>
      <c r="F102" s="45"/>
      <c r="G102" s="45"/>
      <c r="H102" s="45"/>
      <c r="I102" s="45"/>
      <c r="J102" s="45"/>
      <c r="K102" s="45"/>
      <c r="L102" s="45"/>
      <c r="M102" s="174">
        <f t="shared" si="12"/>
        <v>0</v>
      </c>
      <c r="N102" s="165">
        <v>40000</v>
      </c>
      <c r="O102" s="294">
        <f t="shared" ref="O102:O114" si="15">N102*M102</f>
        <v>0</v>
      </c>
      <c r="P102" s="156" t="e">
        <f>#REF!*F102</f>
        <v>#REF!</v>
      </c>
      <c r="Q102" s="139" t="e">
        <f>#REF!*G102</f>
        <v>#REF!</v>
      </c>
      <c r="R102" s="166" t="e">
        <f>#REF!*H102</f>
        <v>#REF!</v>
      </c>
      <c r="S102" s="156" t="e">
        <f>#REF!*I102</f>
        <v>#REF!</v>
      </c>
      <c r="T102" s="79" t="e">
        <f>#REF!*J102</f>
        <v>#REF!</v>
      </c>
      <c r="U102" s="79" t="e">
        <f>#REF!*K102</f>
        <v>#REF!</v>
      </c>
      <c r="V102" s="79" t="e">
        <f>#REF!*L102</f>
        <v>#REF!</v>
      </c>
      <c r="W102" s="129"/>
      <c r="X102" s="148"/>
      <c r="Y102" s="286"/>
      <c r="Z102" s="291"/>
      <c r="AA102" s="43"/>
      <c r="AB102" s="183"/>
      <c r="AC102" s="226"/>
    </row>
    <row r="103" spans="1:29" ht="30" customHeight="1" x14ac:dyDescent="0.2">
      <c r="A103" s="17"/>
      <c r="B103" s="28">
        <v>5.2</v>
      </c>
      <c r="C103" s="29" t="s">
        <v>221</v>
      </c>
      <c r="D103" s="298">
        <v>10.4</v>
      </c>
      <c r="E103" s="31" t="s">
        <v>7</v>
      </c>
      <c r="F103" s="31">
        <v>0</v>
      </c>
      <c r="G103" s="31">
        <v>2</v>
      </c>
      <c r="H103" s="31">
        <v>0</v>
      </c>
      <c r="I103" s="31">
        <v>0</v>
      </c>
      <c r="J103" s="31">
        <v>6</v>
      </c>
      <c r="K103" s="31"/>
      <c r="L103" s="31"/>
      <c r="M103" s="177">
        <f>SUM(F103:L103)</f>
        <v>8</v>
      </c>
      <c r="N103" s="299">
        <v>700</v>
      </c>
      <c r="O103" s="295">
        <f t="shared" si="15"/>
        <v>5600</v>
      </c>
      <c r="P103" s="156" t="e">
        <f>#REF!*F103</f>
        <v>#REF!</v>
      </c>
      <c r="Q103" s="139" t="e">
        <f>#REF!*G103</f>
        <v>#REF!</v>
      </c>
      <c r="R103" s="166" t="e">
        <f>#REF!*H103</f>
        <v>#REF!</v>
      </c>
      <c r="S103" s="156" t="e">
        <f>#REF!*I103</f>
        <v>#REF!</v>
      </c>
      <c r="T103" s="79" t="e">
        <f>#REF!*J103</f>
        <v>#REF!</v>
      </c>
      <c r="U103" s="79" t="e">
        <f>#REF!*K103</f>
        <v>#REF!</v>
      </c>
      <c r="V103" s="79" t="e">
        <f>#REF!*L103</f>
        <v>#REF!</v>
      </c>
      <c r="W103" s="133"/>
      <c r="X103" s="143"/>
      <c r="Y103" s="287"/>
      <c r="Z103" s="292"/>
      <c r="AA103" s="43"/>
      <c r="AB103" s="54"/>
      <c r="AC103" s="223"/>
    </row>
    <row r="104" spans="1:29" ht="30" customHeight="1" x14ac:dyDescent="0.2">
      <c r="A104" s="17"/>
      <c r="B104" s="28">
        <v>5.3</v>
      </c>
      <c r="C104" s="29" t="s">
        <v>174</v>
      </c>
      <c r="D104" s="298">
        <v>10.5</v>
      </c>
      <c r="E104" s="31" t="s">
        <v>7</v>
      </c>
      <c r="F104" s="31"/>
      <c r="G104" s="31"/>
      <c r="H104" s="31"/>
      <c r="I104" s="31"/>
      <c r="J104" s="31"/>
      <c r="K104" s="31"/>
      <c r="L104" s="31"/>
      <c r="M104" s="177">
        <f t="shared" si="12"/>
        <v>0</v>
      </c>
      <c r="N104" s="299">
        <v>4750</v>
      </c>
      <c r="O104" s="295">
        <f t="shared" si="15"/>
        <v>0</v>
      </c>
      <c r="P104" s="156" t="e">
        <f>#REF!*F104</f>
        <v>#REF!</v>
      </c>
      <c r="Q104" s="139" t="e">
        <f>#REF!*G104</f>
        <v>#REF!</v>
      </c>
      <c r="R104" s="166" t="e">
        <f>#REF!*H104</f>
        <v>#REF!</v>
      </c>
      <c r="S104" s="156" t="e">
        <f>#REF!*I104</f>
        <v>#REF!</v>
      </c>
      <c r="T104" s="79" t="e">
        <f>#REF!*J104</f>
        <v>#REF!</v>
      </c>
      <c r="U104" s="79" t="e">
        <f>#REF!*K104</f>
        <v>#REF!</v>
      </c>
      <c r="V104" s="79" t="e">
        <f>#REF!*L104</f>
        <v>#REF!</v>
      </c>
      <c r="W104" s="133"/>
      <c r="X104" s="143"/>
      <c r="Y104" s="287"/>
      <c r="Z104" s="292"/>
      <c r="AA104" s="43"/>
      <c r="AB104" s="54"/>
      <c r="AC104" s="223"/>
    </row>
    <row r="105" spans="1:29" ht="30" customHeight="1" x14ac:dyDescent="0.2">
      <c r="A105" s="17"/>
      <c r="B105" s="28">
        <v>5.4</v>
      </c>
      <c r="C105" s="29" t="s">
        <v>82</v>
      </c>
      <c r="D105" s="298">
        <v>10.6</v>
      </c>
      <c r="E105" s="31" t="s">
        <v>7</v>
      </c>
      <c r="F105" s="31"/>
      <c r="G105" s="31"/>
      <c r="H105" s="31"/>
      <c r="I105" s="31"/>
      <c r="J105" s="31"/>
      <c r="K105" s="31"/>
      <c r="L105" s="31"/>
      <c r="M105" s="177">
        <f t="shared" si="12"/>
        <v>0</v>
      </c>
      <c r="N105" s="299">
        <v>8250</v>
      </c>
      <c r="O105" s="295">
        <f t="shared" si="15"/>
        <v>0</v>
      </c>
      <c r="P105" s="156" t="e">
        <f>#REF!*F105</f>
        <v>#REF!</v>
      </c>
      <c r="Q105" s="139" t="e">
        <f>#REF!*G105</f>
        <v>#REF!</v>
      </c>
      <c r="R105" s="166" t="e">
        <f>#REF!*H105</f>
        <v>#REF!</v>
      </c>
      <c r="S105" s="156" t="e">
        <f>#REF!*I105</f>
        <v>#REF!</v>
      </c>
      <c r="T105" s="79" t="e">
        <f>#REF!*J105</f>
        <v>#REF!</v>
      </c>
      <c r="U105" s="79" t="e">
        <f>#REF!*K105</f>
        <v>#REF!</v>
      </c>
      <c r="V105" s="79" t="e">
        <f>#REF!*L105</f>
        <v>#REF!</v>
      </c>
      <c r="W105" s="133"/>
      <c r="X105" s="143"/>
      <c r="Y105" s="287"/>
      <c r="Z105" s="292"/>
      <c r="AA105" s="43"/>
      <c r="AB105" s="54"/>
      <c r="AC105" s="223"/>
    </row>
    <row r="106" spans="1:29" ht="30" customHeight="1" x14ac:dyDescent="0.2">
      <c r="A106" s="17"/>
      <c r="B106" s="28">
        <v>5.5</v>
      </c>
      <c r="C106" s="29" t="s">
        <v>79</v>
      </c>
      <c r="D106" s="298">
        <v>10.7</v>
      </c>
      <c r="E106" s="31" t="s">
        <v>7</v>
      </c>
      <c r="F106" s="31"/>
      <c r="G106" s="31"/>
      <c r="H106" s="31"/>
      <c r="I106" s="31"/>
      <c r="J106" s="31"/>
      <c r="K106" s="31"/>
      <c r="L106" s="31"/>
      <c r="M106" s="177">
        <f t="shared" si="12"/>
        <v>0</v>
      </c>
      <c r="N106" s="299">
        <v>3750</v>
      </c>
      <c r="O106" s="295">
        <f t="shared" si="15"/>
        <v>0</v>
      </c>
      <c r="P106" s="156" t="e">
        <f>#REF!*F106</f>
        <v>#REF!</v>
      </c>
      <c r="Q106" s="139" t="e">
        <f>#REF!*G106</f>
        <v>#REF!</v>
      </c>
      <c r="R106" s="166" t="e">
        <f>#REF!*H106</f>
        <v>#REF!</v>
      </c>
      <c r="S106" s="156" t="e">
        <f>#REF!*I106</f>
        <v>#REF!</v>
      </c>
      <c r="T106" s="79" t="e">
        <f>#REF!*J106</f>
        <v>#REF!</v>
      </c>
      <c r="U106" s="79" t="e">
        <f>#REF!*K106</f>
        <v>#REF!</v>
      </c>
      <c r="V106" s="79" t="e">
        <f>#REF!*L106</f>
        <v>#REF!</v>
      </c>
      <c r="W106" s="133"/>
      <c r="X106" s="143"/>
      <c r="Y106" s="287"/>
      <c r="Z106" s="292"/>
      <c r="AA106" s="43"/>
      <c r="AB106" s="54"/>
      <c r="AC106" s="223"/>
    </row>
    <row r="107" spans="1:29" ht="30" customHeight="1" x14ac:dyDescent="0.2">
      <c r="A107" s="17"/>
      <c r="B107" s="28">
        <v>5.6</v>
      </c>
      <c r="C107" s="29" t="s">
        <v>80</v>
      </c>
      <c r="D107" s="298">
        <v>10.7</v>
      </c>
      <c r="E107" s="31" t="s">
        <v>7</v>
      </c>
      <c r="F107" s="31"/>
      <c r="G107" s="31"/>
      <c r="H107" s="31"/>
      <c r="I107" s="31"/>
      <c r="J107" s="31"/>
      <c r="K107" s="31"/>
      <c r="L107" s="31"/>
      <c r="M107" s="177">
        <f t="shared" si="12"/>
        <v>0</v>
      </c>
      <c r="N107" s="299">
        <v>3750</v>
      </c>
      <c r="O107" s="295">
        <f t="shared" si="15"/>
        <v>0</v>
      </c>
      <c r="P107" s="156" t="e">
        <f>#REF!*F107</f>
        <v>#REF!</v>
      </c>
      <c r="Q107" s="139" t="e">
        <f>#REF!*G107</f>
        <v>#REF!</v>
      </c>
      <c r="R107" s="166" t="e">
        <f>#REF!*H107</f>
        <v>#REF!</v>
      </c>
      <c r="S107" s="156" t="e">
        <f>#REF!*I107</f>
        <v>#REF!</v>
      </c>
      <c r="T107" s="79" t="e">
        <f>#REF!*J107</f>
        <v>#REF!</v>
      </c>
      <c r="U107" s="79" t="e">
        <f>#REF!*K107</f>
        <v>#REF!</v>
      </c>
      <c r="V107" s="79" t="e">
        <f>#REF!*L107</f>
        <v>#REF!</v>
      </c>
      <c r="W107" s="133"/>
      <c r="X107" s="143"/>
      <c r="Y107" s="287"/>
      <c r="Z107" s="292"/>
      <c r="AA107" s="43"/>
      <c r="AB107" s="54"/>
      <c r="AC107" s="223"/>
    </row>
    <row r="108" spans="1:29" ht="30" customHeight="1" thickBot="1" x14ac:dyDescent="0.25">
      <c r="A108" s="17"/>
      <c r="B108" s="28">
        <v>5.7</v>
      </c>
      <c r="C108" s="29" t="s">
        <v>81</v>
      </c>
      <c r="D108" s="298">
        <v>10.8</v>
      </c>
      <c r="E108" s="31" t="s">
        <v>7</v>
      </c>
      <c r="F108" s="31"/>
      <c r="G108" s="31"/>
      <c r="H108" s="31"/>
      <c r="I108" s="31"/>
      <c r="J108" s="31"/>
      <c r="K108" s="31"/>
      <c r="L108" s="31"/>
      <c r="M108" s="177">
        <f t="shared" si="12"/>
        <v>0</v>
      </c>
      <c r="N108" s="299">
        <v>8750</v>
      </c>
      <c r="O108" s="295">
        <f t="shared" si="15"/>
        <v>0</v>
      </c>
      <c r="P108" s="156" t="e">
        <f>#REF!*F108</f>
        <v>#REF!</v>
      </c>
      <c r="Q108" s="139" t="e">
        <f>#REF!*G108</f>
        <v>#REF!</v>
      </c>
      <c r="R108" s="166" t="e">
        <f>#REF!*H108</f>
        <v>#REF!</v>
      </c>
      <c r="S108" s="156" t="e">
        <f>#REF!*I108</f>
        <v>#REF!</v>
      </c>
      <c r="T108" s="79" t="e">
        <f>#REF!*J108</f>
        <v>#REF!</v>
      </c>
      <c r="U108" s="79" t="e">
        <f>#REF!*K108</f>
        <v>#REF!</v>
      </c>
      <c r="V108" s="79" t="e">
        <f>#REF!*L108</f>
        <v>#REF!</v>
      </c>
      <c r="W108" s="135"/>
      <c r="X108" s="149"/>
      <c r="Y108" s="288"/>
      <c r="Z108" s="292"/>
      <c r="AA108" s="43"/>
      <c r="AB108" s="184"/>
      <c r="AC108" s="227"/>
    </row>
    <row r="109" spans="1:29" ht="30" customHeight="1" x14ac:dyDescent="0.2">
      <c r="A109" s="17"/>
      <c r="B109" s="28">
        <v>5.9</v>
      </c>
      <c r="C109" s="29" t="s">
        <v>318</v>
      </c>
      <c r="D109" s="298">
        <v>10.9</v>
      </c>
      <c r="E109" s="31" t="s">
        <v>7</v>
      </c>
      <c r="F109" s="31"/>
      <c r="G109" s="31"/>
      <c r="H109" s="31"/>
      <c r="I109" s="31"/>
      <c r="J109" s="31">
        <v>0</v>
      </c>
      <c r="K109" s="31"/>
      <c r="L109" s="31"/>
      <c r="M109" s="177">
        <f t="shared" si="12"/>
        <v>0</v>
      </c>
      <c r="N109" s="299">
        <v>3460</v>
      </c>
      <c r="O109" s="295">
        <f t="shared" si="15"/>
        <v>0</v>
      </c>
      <c r="P109" s="156" t="e">
        <f>#REF!*F109</f>
        <v>#REF!</v>
      </c>
      <c r="Q109" s="139" t="e">
        <f>#REF!*G109</f>
        <v>#REF!</v>
      </c>
      <c r="R109" s="166" t="e">
        <f>#REF!*H109</f>
        <v>#REF!</v>
      </c>
      <c r="S109" s="156" t="e">
        <f>#REF!*I109</f>
        <v>#REF!</v>
      </c>
      <c r="T109" s="79" t="e">
        <f>#REF!*J109</f>
        <v>#REF!</v>
      </c>
      <c r="U109" s="79" t="e">
        <f>#REF!*K109</f>
        <v>#REF!</v>
      </c>
      <c r="V109" s="79" t="e">
        <f>#REF!*L109</f>
        <v>#REF!</v>
      </c>
      <c r="W109" s="133"/>
      <c r="X109" s="143"/>
      <c r="Y109" s="287"/>
      <c r="Z109" s="292"/>
      <c r="AA109" s="43"/>
      <c r="AB109" s="54"/>
      <c r="AC109" s="223"/>
    </row>
    <row r="110" spans="1:29" ht="30" customHeight="1" x14ac:dyDescent="0.2">
      <c r="A110" s="17"/>
      <c r="B110" s="176">
        <v>5.0999999999999996</v>
      </c>
      <c r="C110" s="29" t="s">
        <v>319</v>
      </c>
      <c r="D110" s="173">
        <v>10.1</v>
      </c>
      <c r="E110" s="31" t="s">
        <v>7</v>
      </c>
      <c r="F110" s="31"/>
      <c r="G110" s="31"/>
      <c r="H110" s="31"/>
      <c r="I110" s="31"/>
      <c r="J110" s="31">
        <v>0</v>
      </c>
      <c r="K110" s="31"/>
      <c r="L110" s="31"/>
      <c r="M110" s="177">
        <f t="shared" si="12"/>
        <v>0</v>
      </c>
      <c r="N110" s="299">
        <v>3210</v>
      </c>
      <c r="O110" s="295">
        <f t="shared" si="15"/>
        <v>0</v>
      </c>
      <c r="P110" s="156" t="e">
        <f>#REF!*F110</f>
        <v>#REF!</v>
      </c>
      <c r="Q110" s="139" t="e">
        <f>#REF!*G110</f>
        <v>#REF!</v>
      </c>
      <c r="R110" s="166" t="e">
        <f>#REF!*H110</f>
        <v>#REF!</v>
      </c>
      <c r="S110" s="156" t="e">
        <f>#REF!*I110</f>
        <v>#REF!</v>
      </c>
      <c r="T110" s="79" t="e">
        <f>#REF!*J110</f>
        <v>#REF!</v>
      </c>
      <c r="U110" s="79" t="e">
        <f>#REF!*K110</f>
        <v>#REF!</v>
      </c>
      <c r="V110" s="79" t="e">
        <f>#REF!*L110</f>
        <v>#REF!</v>
      </c>
      <c r="W110" s="133"/>
      <c r="X110" s="143"/>
      <c r="Y110" s="287"/>
      <c r="Z110" s="292"/>
      <c r="AA110" s="43"/>
      <c r="AB110" s="54"/>
      <c r="AC110" s="223"/>
    </row>
    <row r="111" spans="1:29" ht="30" customHeight="1" x14ac:dyDescent="0.2">
      <c r="A111" s="17"/>
      <c r="B111" s="28">
        <v>5.1100000000000003</v>
      </c>
      <c r="C111" s="29" t="s">
        <v>320</v>
      </c>
      <c r="D111" s="173">
        <v>10.11</v>
      </c>
      <c r="E111" s="31" t="s">
        <v>7</v>
      </c>
      <c r="F111" s="31"/>
      <c r="G111" s="31"/>
      <c r="H111" s="31"/>
      <c r="I111" s="31"/>
      <c r="J111" s="31">
        <v>6</v>
      </c>
      <c r="K111" s="31"/>
      <c r="L111" s="31"/>
      <c r="M111" s="177">
        <f t="shared" si="12"/>
        <v>6</v>
      </c>
      <c r="N111" s="299">
        <v>4470</v>
      </c>
      <c r="O111" s="295">
        <f t="shared" si="15"/>
        <v>26820</v>
      </c>
      <c r="P111" s="156" t="e">
        <f>#REF!*F111</f>
        <v>#REF!</v>
      </c>
      <c r="Q111" s="139" t="e">
        <f>#REF!*G111</f>
        <v>#REF!</v>
      </c>
      <c r="R111" s="166" t="e">
        <f>#REF!*H111</f>
        <v>#REF!</v>
      </c>
      <c r="S111" s="156" t="e">
        <f>#REF!*I111</f>
        <v>#REF!</v>
      </c>
      <c r="T111" s="79" t="e">
        <f>#REF!*J111</f>
        <v>#REF!</v>
      </c>
      <c r="U111" s="79" t="e">
        <f>#REF!*K111</f>
        <v>#REF!</v>
      </c>
      <c r="V111" s="79" t="e">
        <f>#REF!*L111</f>
        <v>#REF!</v>
      </c>
      <c r="W111" s="133"/>
      <c r="X111" s="143"/>
      <c r="Y111" s="287"/>
      <c r="Z111" s="292"/>
      <c r="AA111" s="43"/>
      <c r="AB111" s="54"/>
      <c r="AC111" s="223"/>
    </row>
    <row r="112" spans="1:29" ht="30" customHeight="1" x14ac:dyDescent="0.2">
      <c r="A112" s="17"/>
      <c r="B112" s="28">
        <v>5.12</v>
      </c>
      <c r="C112" s="29" t="s">
        <v>321</v>
      </c>
      <c r="D112" s="173">
        <v>10.119999999999999</v>
      </c>
      <c r="E112" s="31" t="s">
        <v>7</v>
      </c>
      <c r="F112" s="31"/>
      <c r="G112" s="31"/>
      <c r="H112" s="31"/>
      <c r="I112" s="31"/>
      <c r="J112" s="31">
        <v>0</v>
      </c>
      <c r="K112" s="31"/>
      <c r="L112" s="31"/>
      <c r="M112" s="177">
        <f t="shared" si="12"/>
        <v>0</v>
      </c>
      <c r="N112" s="299">
        <v>4210</v>
      </c>
      <c r="O112" s="295">
        <f t="shared" si="15"/>
        <v>0</v>
      </c>
      <c r="P112" s="156" t="e">
        <f>#REF!*F112</f>
        <v>#REF!</v>
      </c>
      <c r="Q112" s="139" t="e">
        <f>#REF!*G112</f>
        <v>#REF!</v>
      </c>
      <c r="R112" s="166" t="e">
        <f>#REF!*H112</f>
        <v>#REF!</v>
      </c>
      <c r="S112" s="156" t="e">
        <f>#REF!*I112</f>
        <v>#REF!</v>
      </c>
      <c r="T112" s="79" t="e">
        <f>#REF!*J112</f>
        <v>#REF!</v>
      </c>
      <c r="U112" s="79" t="e">
        <f>#REF!*K112</f>
        <v>#REF!</v>
      </c>
      <c r="V112" s="79" t="e">
        <f>#REF!*L112</f>
        <v>#REF!</v>
      </c>
      <c r="W112" s="133"/>
      <c r="X112" s="143"/>
      <c r="Y112" s="287"/>
      <c r="Z112" s="292"/>
      <c r="AA112" s="43"/>
      <c r="AB112" s="54"/>
      <c r="AC112" s="223"/>
    </row>
    <row r="113" spans="1:29" ht="30" customHeight="1" x14ac:dyDescent="0.2">
      <c r="A113" s="17"/>
      <c r="B113" s="28">
        <v>5.13</v>
      </c>
      <c r="C113" s="29" t="s">
        <v>322</v>
      </c>
      <c r="D113" s="173">
        <v>10.130000000000001</v>
      </c>
      <c r="E113" s="31" t="s">
        <v>7</v>
      </c>
      <c r="F113" s="31"/>
      <c r="G113" s="31">
        <v>1</v>
      </c>
      <c r="H113" s="31"/>
      <c r="I113" s="31"/>
      <c r="J113" s="31">
        <v>0</v>
      </c>
      <c r="K113" s="31"/>
      <c r="L113" s="31"/>
      <c r="M113" s="177">
        <f t="shared" si="12"/>
        <v>1</v>
      </c>
      <c r="N113" s="299">
        <v>4050</v>
      </c>
      <c r="O113" s="295">
        <f t="shared" si="15"/>
        <v>4050</v>
      </c>
      <c r="P113" s="156" t="e">
        <f>#REF!*F113</f>
        <v>#REF!</v>
      </c>
      <c r="Q113" s="139" t="e">
        <f>#REF!*G113</f>
        <v>#REF!</v>
      </c>
      <c r="R113" s="166" t="e">
        <f>#REF!*H113</f>
        <v>#REF!</v>
      </c>
      <c r="S113" s="156" t="e">
        <f>#REF!*I113</f>
        <v>#REF!</v>
      </c>
      <c r="T113" s="79" t="e">
        <f>#REF!*J113</f>
        <v>#REF!</v>
      </c>
      <c r="U113" s="79" t="e">
        <f>#REF!*K113</f>
        <v>#REF!</v>
      </c>
      <c r="V113" s="79" t="e">
        <f>#REF!*L113</f>
        <v>#REF!</v>
      </c>
      <c r="W113" s="133"/>
      <c r="X113" s="143"/>
      <c r="Y113" s="287"/>
      <c r="Z113" s="292"/>
      <c r="AA113" s="43"/>
      <c r="AB113" s="54"/>
      <c r="AC113" s="223"/>
    </row>
    <row r="114" spans="1:29" ht="30" customHeight="1" thickBot="1" x14ac:dyDescent="0.25">
      <c r="A114" s="17"/>
      <c r="B114" s="48">
        <v>5.14</v>
      </c>
      <c r="C114" s="118" t="s">
        <v>323</v>
      </c>
      <c r="D114" s="297">
        <v>10.14</v>
      </c>
      <c r="E114" s="49" t="s">
        <v>7</v>
      </c>
      <c r="F114" s="49"/>
      <c r="G114" s="49"/>
      <c r="H114" s="49"/>
      <c r="I114" s="49"/>
      <c r="J114" s="49">
        <v>0</v>
      </c>
      <c r="K114" s="49"/>
      <c r="L114" s="49"/>
      <c r="M114" s="215">
        <f t="shared" si="12"/>
        <v>0</v>
      </c>
      <c r="N114" s="300">
        <v>15500</v>
      </c>
      <c r="O114" s="296">
        <f t="shared" si="15"/>
        <v>0</v>
      </c>
      <c r="P114" s="283" t="e">
        <f>#REF!*F114</f>
        <v>#REF!</v>
      </c>
      <c r="Q114" s="281" t="e">
        <f>#REF!*G114</f>
        <v>#REF!</v>
      </c>
      <c r="R114" s="282" t="e">
        <f>#REF!*H114</f>
        <v>#REF!</v>
      </c>
      <c r="S114" s="283" t="e">
        <f>#REF!*I114</f>
        <v>#REF!</v>
      </c>
      <c r="T114" s="280" t="e">
        <f>#REF!*J114</f>
        <v>#REF!</v>
      </c>
      <c r="U114" s="280" t="e">
        <f>#REF!*K114</f>
        <v>#REF!</v>
      </c>
      <c r="V114" s="280" t="e">
        <f>#REF!*L114</f>
        <v>#REF!</v>
      </c>
      <c r="W114" s="284"/>
      <c r="X114" s="285"/>
      <c r="Y114" s="289"/>
      <c r="Z114" s="293"/>
      <c r="AA114" s="43"/>
      <c r="AB114" s="184"/>
      <c r="AC114" s="227"/>
    </row>
    <row r="115" spans="1:29" ht="25.5" customHeight="1" thickBot="1" x14ac:dyDescent="0.25">
      <c r="A115" s="17"/>
      <c r="B115" s="51">
        <v>5</v>
      </c>
      <c r="C115" s="113" t="s">
        <v>317</v>
      </c>
      <c r="D115" s="114"/>
      <c r="E115" s="52"/>
      <c r="F115" s="52"/>
      <c r="G115" s="52"/>
      <c r="H115" s="52"/>
      <c r="I115" s="52"/>
      <c r="J115" s="52"/>
      <c r="K115" s="271"/>
      <c r="L115" s="271"/>
      <c r="M115" s="115"/>
      <c r="N115" s="319"/>
      <c r="O115" s="307">
        <f>SUM(O102:O114)</f>
        <v>36470</v>
      </c>
      <c r="P115" s="57" t="e">
        <f t="shared" ref="P115:V115" si="16">SUM(P103:P114)</f>
        <v>#REF!</v>
      </c>
      <c r="Q115" s="63" t="e">
        <f t="shared" si="16"/>
        <v>#REF!</v>
      </c>
      <c r="R115" s="65" t="e">
        <f t="shared" si="16"/>
        <v>#REF!</v>
      </c>
      <c r="S115" s="159" t="e">
        <f t="shared" si="16"/>
        <v>#REF!</v>
      </c>
      <c r="T115" s="58" t="e">
        <f t="shared" si="16"/>
        <v>#REF!</v>
      </c>
      <c r="U115" s="58" t="e">
        <f t="shared" si="16"/>
        <v>#REF!</v>
      </c>
      <c r="V115" s="58" t="e">
        <f t="shared" si="16"/>
        <v>#REF!</v>
      </c>
      <c r="W115" s="137"/>
      <c r="X115" s="152"/>
      <c r="Y115" s="137"/>
      <c r="Z115" s="290"/>
      <c r="AA115" s="43"/>
      <c r="AB115" s="228"/>
      <c r="AC115" s="228"/>
    </row>
    <row r="116" spans="1:29" ht="26.25" customHeight="1" thickBot="1" x14ac:dyDescent="0.25">
      <c r="A116" s="17"/>
      <c r="B116" s="18">
        <v>6</v>
      </c>
      <c r="C116" s="19" t="s">
        <v>93</v>
      </c>
      <c r="D116" s="20"/>
      <c r="E116" s="21"/>
      <c r="F116" s="21"/>
      <c r="G116" s="21"/>
      <c r="H116" s="21"/>
      <c r="I116" s="21"/>
      <c r="J116" s="21"/>
      <c r="K116" s="121"/>
      <c r="L116" s="121"/>
      <c r="M116" s="91"/>
      <c r="N116" s="315"/>
      <c r="O116" s="301"/>
      <c r="P116" s="60"/>
      <c r="Q116" s="59"/>
      <c r="R116" s="167"/>
      <c r="S116" s="160"/>
      <c r="T116" s="22"/>
      <c r="U116" s="22"/>
      <c r="V116" s="22"/>
      <c r="W116" s="132"/>
      <c r="X116" s="146"/>
      <c r="Y116" s="132"/>
      <c r="Z116" s="125"/>
      <c r="AA116" s="43"/>
      <c r="AB116" s="220"/>
      <c r="AC116" s="220"/>
    </row>
    <row r="117" spans="1:29" ht="30" customHeight="1" x14ac:dyDescent="0.2">
      <c r="A117" s="17"/>
      <c r="B117" s="24">
        <v>6.1</v>
      </c>
      <c r="C117" s="25" t="s">
        <v>76</v>
      </c>
      <c r="D117" s="26">
        <v>11</v>
      </c>
      <c r="E117" s="27" t="s">
        <v>13</v>
      </c>
      <c r="F117" s="31">
        <v>1</v>
      </c>
      <c r="G117" s="27"/>
      <c r="H117" s="27"/>
      <c r="I117" s="27"/>
      <c r="J117" s="27">
        <v>0</v>
      </c>
      <c r="K117" s="262"/>
      <c r="L117" s="262"/>
      <c r="M117" s="175">
        <f t="shared" si="12"/>
        <v>1</v>
      </c>
      <c r="N117" s="166">
        <v>160000</v>
      </c>
      <c r="O117" s="304">
        <f t="shared" ref="O117:O118" si="17">N117*M117</f>
        <v>160000</v>
      </c>
      <c r="P117" s="62" t="e">
        <f>#REF!*F117</f>
        <v>#REF!</v>
      </c>
      <c r="Q117" s="140" t="e">
        <f>#REF!*G117</f>
        <v>#REF!</v>
      </c>
      <c r="R117" s="168" t="e">
        <f>#REF!*H117</f>
        <v>#REF!</v>
      </c>
      <c r="S117" s="120" t="e">
        <f>#REF!*I117</f>
        <v>#REF!</v>
      </c>
      <c r="T117" s="62" t="e">
        <f>#REF!*J117</f>
        <v>#REF!</v>
      </c>
      <c r="U117" s="62" t="e">
        <f>#REF!*K117</f>
        <v>#REF!</v>
      </c>
      <c r="V117" s="62" t="e">
        <f>#REF!*L117</f>
        <v>#REF!</v>
      </c>
      <c r="W117" s="133"/>
      <c r="X117" s="143"/>
      <c r="Y117" s="133"/>
      <c r="Z117" s="122"/>
      <c r="AA117" s="43"/>
      <c r="AB117" s="221"/>
      <c r="AC117" s="221"/>
    </row>
    <row r="118" spans="1:29" ht="30" customHeight="1" thickBot="1" x14ac:dyDescent="0.25">
      <c r="A118" s="17"/>
      <c r="B118" s="24">
        <v>6.2</v>
      </c>
      <c r="C118" s="25" t="s">
        <v>77</v>
      </c>
      <c r="D118" s="26">
        <v>11</v>
      </c>
      <c r="E118" s="27" t="s">
        <v>13</v>
      </c>
      <c r="F118" s="31"/>
      <c r="G118" s="27">
        <v>3</v>
      </c>
      <c r="H118" s="27"/>
      <c r="I118" s="27"/>
      <c r="J118" s="27">
        <v>0</v>
      </c>
      <c r="K118" s="262"/>
      <c r="L118" s="262"/>
      <c r="M118" s="175">
        <f t="shared" si="12"/>
        <v>3</v>
      </c>
      <c r="N118" s="166">
        <v>5500</v>
      </c>
      <c r="O118" s="304">
        <f t="shared" si="17"/>
        <v>16500</v>
      </c>
      <c r="P118" s="62" t="e">
        <f>#REF!*F118</f>
        <v>#REF!</v>
      </c>
      <c r="Q118" s="140" t="e">
        <f>#REF!*G118</f>
        <v>#REF!</v>
      </c>
      <c r="R118" s="168" t="e">
        <f>#REF!*H118</f>
        <v>#REF!</v>
      </c>
      <c r="S118" s="120" t="e">
        <f>#REF!*I118</f>
        <v>#REF!</v>
      </c>
      <c r="T118" s="62" t="e">
        <f>#REF!*J118</f>
        <v>#REF!</v>
      </c>
      <c r="U118" s="62" t="e">
        <f>#REF!*K118</f>
        <v>#REF!</v>
      </c>
      <c r="V118" s="62" t="e">
        <f>#REF!*L118</f>
        <v>#REF!</v>
      </c>
      <c r="W118" s="133"/>
      <c r="X118" s="143"/>
      <c r="Y118" s="133"/>
      <c r="Z118" s="122"/>
      <c r="AA118" s="43"/>
      <c r="AB118" s="221"/>
      <c r="AC118" s="221"/>
    </row>
    <row r="119" spans="1:29" ht="25.5" customHeight="1" thickBot="1" x14ac:dyDescent="0.25">
      <c r="A119" s="17"/>
      <c r="B119" s="32">
        <v>6</v>
      </c>
      <c r="C119" s="33" t="s">
        <v>78</v>
      </c>
      <c r="D119" s="34"/>
      <c r="E119" s="35"/>
      <c r="F119" s="35"/>
      <c r="G119" s="35"/>
      <c r="H119" s="35"/>
      <c r="I119" s="35"/>
      <c r="J119" s="35"/>
      <c r="K119" s="263"/>
      <c r="L119" s="263"/>
      <c r="M119" s="213"/>
      <c r="N119" s="317"/>
      <c r="O119" s="303">
        <f>SUM(O117:O118)</f>
        <v>176500</v>
      </c>
      <c r="P119" s="57" t="e">
        <f t="shared" ref="P119:T119" si="18">SUM(P117:P118)</f>
        <v>#REF!</v>
      </c>
      <c r="Q119" s="63" t="e">
        <f t="shared" si="18"/>
        <v>#REF!</v>
      </c>
      <c r="R119" s="65" t="e">
        <f t="shared" si="18"/>
        <v>#REF!</v>
      </c>
      <c r="S119" s="159" t="e">
        <f t="shared" si="18"/>
        <v>#REF!</v>
      </c>
      <c r="T119" s="58" t="e">
        <f t="shared" si="18"/>
        <v>#REF!</v>
      </c>
      <c r="U119" s="58" t="e">
        <f t="shared" ref="U119:V119" si="19">SUM(U117:U118)</f>
        <v>#REF!</v>
      </c>
      <c r="V119" s="58" t="e">
        <f t="shared" si="19"/>
        <v>#REF!</v>
      </c>
      <c r="W119" s="131"/>
      <c r="X119" s="145"/>
      <c r="Y119" s="131"/>
      <c r="Z119" s="124"/>
      <c r="AA119" s="43"/>
      <c r="AB119" s="224"/>
      <c r="AC119" s="224"/>
    </row>
    <row r="120" spans="1:29" ht="26.25" customHeight="1" thickBot="1" x14ac:dyDescent="0.25">
      <c r="A120" s="17"/>
      <c r="B120" s="18">
        <v>7</v>
      </c>
      <c r="C120" s="19" t="s">
        <v>175</v>
      </c>
      <c r="D120" s="20"/>
      <c r="E120" s="21"/>
      <c r="F120" s="21"/>
      <c r="G120" s="21"/>
      <c r="H120" s="21"/>
      <c r="I120" s="21"/>
      <c r="J120" s="21"/>
      <c r="K120" s="121"/>
      <c r="L120" s="121"/>
      <c r="M120" s="91"/>
      <c r="N120" s="315"/>
      <c r="O120" s="301"/>
      <c r="P120" s="60"/>
      <c r="Q120" s="59"/>
      <c r="R120" s="167"/>
      <c r="S120" s="160"/>
      <c r="T120" s="22"/>
      <c r="U120" s="22"/>
      <c r="V120" s="22"/>
      <c r="W120" s="132"/>
      <c r="X120" s="146"/>
      <c r="Y120" s="132"/>
      <c r="Z120" s="125"/>
      <c r="AA120" s="43"/>
      <c r="AB120" s="225"/>
      <c r="AC120" s="225"/>
    </row>
    <row r="121" spans="1:29" ht="30" customHeight="1" x14ac:dyDescent="0.2">
      <c r="A121" s="17"/>
      <c r="B121" s="24">
        <v>7.1</v>
      </c>
      <c r="C121" s="25" t="s">
        <v>177</v>
      </c>
      <c r="D121" s="26">
        <v>12.2</v>
      </c>
      <c r="E121" s="27" t="s">
        <v>7</v>
      </c>
      <c r="F121" s="31"/>
      <c r="G121" s="27"/>
      <c r="H121" s="27"/>
      <c r="I121" s="27"/>
      <c r="J121" s="27"/>
      <c r="K121" s="262"/>
      <c r="L121" s="262"/>
      <c r="M121" s="175">
        <f t="shared" si="12"/>
        <v>0</v>
      </c>
      <c r="N121" s="166">
        <v>55000</v>
      </c>
      <c r="O121" s="302">
        <f t="shared" ref="O121:O127" si="20">N121*M121</f>
        <v>0</v>
      </c>
      <c r="P121" s="79" t="e">
        <f>#REF!*F121</f>
        <v>#REF!</v>
      </c>
      <c r="Q121" s="139" t="e">
        <f>#REF!*G121</f>
        <v>#REF!</v>
      </c>
      <c r="R121" s="166" t="e">
        <f>#REF!*H121</f>
        <v>#REF!</v>
      </c>
      <c r="S121" s="156" t="e">
        <f>#REF!*I121</f>
        <v>#REF!</v>
      </c>
      <c r="T121" s="79" t="e">
        <f>#REF!*J121</f>
        <v>#REF!</v>
      </c>
      <c r="U121" s="79" t="e">
        <f>#REF!*K121</f>
        <v>#REF!</v>
      </c>
      <c r="V121" s="79" t="e">
        <f>#REF!*L121</f>
        <v>#REF!</v>
      </c>
      <c r="W121" s="133"/>
      <c r="X121" s="143"/>
      <c r="Y121" s="133"/>
      <c r="Z121" s="122"/>
      <c r="AA121" s="43"/>
      <c r="AB121" s="183"/>
      <c r="AC121" s="226"/>
    </row>
    <row r="122" spans="1:29" ht="30" customHeight="1" x14ac:dyDescent="0.2">
      <c r="A122" s="17"/>
      <c r="B122" s="28">
        <v>7.2</v>
      </c>
      <c r="C122" s="29" t="s">
        <v>178</v>
      </c>
      <c r="D122" s="30">
        <v>12.3</v>
      </c>
      <c r="E122" s="31" t="s">
        <v>7</v>
      </c>
      <c r="F122" s="31"/>
      <c r="G122" s="31"/>
      <c r="H122" s="31"/>
      <c r="I122" s="31"/>
      <c r="J122" s="31"/>
      <c r="K122" s="262"/>
      <c r="L122" s="262"/>
      <c r="M122" s="175">
        <f t="shared" si="12"/>
        <v>0</v>
      </c>
      <c r="N122" s="299">
        <v>12000</v>
      </c>
      <c r="O122" s="302">
        <f t="shared" si="20"/>
        <v>0</v>
      </c>
      <c r="P122" s="79" t="e">
        <f>#REF!*F122</f>
        <v>#REF!</v>
      </c>
      <c r="Q122" s="139" t="e">
        <f>#REF!*G122</f>
        <v>#REF!</v>
      </c>
      <c r="R122" s="166" t="e">
        <f>#REF!*H122</f>
        <v>#REF!</v>
      </c>
      <c r="S122" s="156" t="e">
        <f>#REF!*I122</f>
        <v>#REF!</v>
      </c>
      <c r="T122" s="79" t="e">
        <f>#REF!*J122</f>
        <v>#REF!</v>
      </c>
      <c r="U122" s="79" t="e">
        <f>#REF!*K122</f>
        <v>#REF!</v>
      </c>
      <c r="V122" s="79" t="e">
        <f>#REF!*L122</f>
        <v>#REF!</v>
      </c>
      <c r="W122" s="130"/>
      <c r="X122" s="144"/>
      <c r="Y122" s="130"/>
      <c r="Z122" s="123"/>
      <c r="AA122" s="43"/>
      <c r="AB122" s="54"/>
      <c r="AC122" s="223"/>
    </row>
    <row r="123" spans="1:29" ht="30" customHeight="1" x14ac:dyDescent="0.2">
      <c r="A123" s="17"/>
      <c r="B123" s="24">
        <v>7.3</v>
      </c>
      <c r="C123" s="29" t="s">
        <v>179</v>
      </c>
      <c r="D123" s="26">
        <v>12.4</v>
      </c>
      <c r="E123" s="31" t="s">
        <v>7</v>
      </c>
      <c r="F123" s="31"/>
      <c r="G123" s="31"/>
      <c r="H123" s="31"/>
      <c r="I123" s="31"/>
      <c r="J123" s="31"/>
      <c r="K123" s="262"/>
      <c r="L123" s="262"/>
      <c r="M123" s="175">
        <f t="shared" si="12"/>
        <v>0</v>
      </c>
      <c r="N123" s="299">
        <v>5000</v>
      </c>
      <c r="O123" s="302">
        <f t="shared" si="20"/>
        <v>0</v>
      </c>
      <c r="P123" s="79" t="e">
        <f>#REF!*F123</f>
        <v>#REF!</v>
      </c>
      <c r="Q123" s="139" t="e">
        <f>#REF!*G123</f>
        <v>#REF!</v>
      </c>
      <c r="R123" s="166" t="e">
        <f>#REF!*H123</f>
        <v>#REF!</v>
      </c>
      <c r="S123" s="156" t="e">
        <f>#REF!*I123</f>
        <v>#REF!</v>
      </c>
      <c r="T123" s="79" t="e">
        <f>#REF!*J123</f>
        <v>#REF!</v>
      </c>
      <c r="U123" s="79" t="e">
        <f>#REF!*K123</f>
        <v>#REF!</v>
      </c>
      <c r="V123" s="79" t="e">
        <f>#REF!*L123</f>
        <v>#REF!</v>
      </c>
      <c r="W123" s="130"/>
      <c r="X123" s="144"/>
      <c r="Y123" s="130"/>
      <c r="Z123" s="123"/>
      <c r="AA123" s="43"/>
      <c r="AB123" s="54"/>
      <c r="AC123" s="223"/>
    </row>
    <row r="124" spans="1:29" ht="30" customHeight="1" x14ac:dyDescent="0.2">
      <c r="A124" s="17"/>
      <c r="B124" s="28">
        <v>7.4</v>
      </c>
      <c r="C124" s="29" t="s">
        <v>53</v>
      </c>
      <c r="D124" s="30">
        <v>12.5</v>
      </c>
      <c r="E124" s="31" t="s">
        <v>7</v>
      </c>
      <c r="F124" s="31"/>
      <c r="G124" s="31"/>
      <c r="H124" s="31"/>
      <c r="I124" s="31"/>
      <c r="J124" s="31"/>
      <c r="K124" s="262"/>
      <c r="L124" s="262"/>
      <c r="M124" s="175">
        <f t="shared" si="12"/>
        <v>0</v>
      </c>
      <c r="N124" s="299">
        <v>6500</v>
      </c>
      <c r="O124" s="302">
        <f t="shared" si="20"/>
        <v>0</v>
      </c>
      <c r="P124" s="79" t="e">
        <f>#REF!*F124</f>
        <v>#REF!</v>
      </c>
      <c r="Q124" s="139" t="e">
        <f>#REF!*G124</f>
        <v>#REF!</v>
      </c>
      <c r="R124" s="166" t="e">
        <f>#REF!*H124</f>
        <v>#REF!</v>
      </c>
      <c r="S124" s="156" t="e">
        <f>#REF!*I124</f>
        <v>#REF!</v>
      </c>
      <c r="T124" s="79" t="e">
        <f>#REF!*J124</f>
        <v>#REF!</v>
      </c>
      <c r="U124" s="79" t="e">
        <f>#REF!*K124</f>
        <v>#REF!</v>
      </c>
      <c r="V124" s="79" t="e">
        <f>#REF!*L124</f>
        <v>#REF!</v>
      </c>
      <c r="W124" s="130"/>
      <c r="X124" s="144"/>
      <c r="Y124" s="130"/>
      <c r="Z124" s="123"/>
      <c r="AA124" s="43"/>
      <c r="AB124" s="54"/>
      <c r="AC124" s="223"/>
    </row>
    <row r="125" spans="1:29" ht="30" customHeight="1" x14ac:dyDescent="0.2">
      <c r="A125" s="17"/>
      <c r="B125" s="24">
        <v>7.5</v>
      </c>
      <c r="C125" s="29" t="s">
        <v>181</v>
      </c>
      <c r="D125" s="26">
        <v>12.6</v>
      </c>
      <c r="E125" s="31" t="s">
        <v>7</v>
      </c>
      <c r="F125" s="31"/>
      <c r="G125" s="31"/>
      <c r="H125" s="31"/>
      <c r="I125" s="31"/>
      <c r="J125" s="31"/>
      <c r="K125" s="262"/>
      <c r="L125" s="262"/>
      <c r="M125" s="175">
        <f t="shared" si="12"/>
        <v>0</v>
      </c>
      <c r="N125" s="299">
        <v>45000</v>
      </c>
      <c r="O125" s="302">
        <f t="shared" si="20"/>
        <v>0</v>
      </c>
      <c r="P125" s="79" t="e">
        <f>#REF!*F125</f>
        <v>#REF!</v>
      </c>
      <c r="Q125" s="139" t="e">
        <f>#REF!*G125</f>
        <v>#REF!</v>
      </c>
      <c r="R125" s="166" t="e">
        <f>#REF!*H125</f>
        <v>#REF!</v>
      </c>
      <c r="S125" s="156" t="e">
        <f>#REF!*I125</f>
        <v>#REF!</v>
      </c>
      <c r="T125" s="79" t="e">
        <f>#REF!*J125</f>
        <v>#REF!</v>
      </c>
      <c r="U125" s="79" t="e">
        <f>#REF!*K125</f>
        <v>#REF!</v>
      </c>
      <c r="V125" s="79" t="e">
        <f>#REF!*L125</f>
        <v>#REF!</v>
      </c>
      <c r="W125" s="130"/>
      <c r="X125" s="144"/>
      <c r="Y125" s="130"/>
      <c r="Z125" s="123"/>
      <c r="AA125" s="43"/>
      <c r="AB125" s="54"/>
      <c r="AC125" s="223"/>
    </row>
    <row r="126" spans="1:29" ht="30" customHeight="1" x14ac:dyDescent="0.2">
      <c r="A126" s="17"/>
      <c r="B126" s="28">
        <v>7.6</v>
      </c>
      <c r="C126" s="29" t="s">
        <v>180</v>
      </c>
      <c r="D126" s="30">
        <v>12.7</v>
      </c>
      <c r="E126" s="31" t="s">
        <v>7</v>
      </c>
      <c r="F126" s="31"/>
      <c r="G126" s="31"/>
      <c r="H126" s="31"/>
      <c r="I126" s="31"/>
      <c r="J126" s="31"/>
      <c r="K126" s="262"/>
      <c r="L126" s="262"/>
      <c r="M126" s="175">
        <f t="shared" si="12"/>
        <v>0</v>
      </c>
      <c r="N126" s="323">
        <v>3.5</v>
      </c>
      <c r="O126" s="302">
        <f t="shared" si="20"/>
        <v>0</v>
      </c>
      <c r="P126" s="79" t="e">
        <f>#REF!*F126</f>
        <v>#REF!</v>
      </c>
      <c r="Q126" s="139" t="e">
        <f>#REF!*G126</f>
        <v>#REF!</v>
      </c>
      <c r="R126" s="166" t="e">
        <f>#REF!*H126</f>
        <v>#REF!</v>
      </c>
      <c r="S126" s="156" t="e">
        <f>#REF!*I126</f>
        <v>#REF!</v>
      </c>
      <c r="T126" s="79" t="e">
        <f>#REF!*J126</f>
        <v>#REF!</v>
      </c>
      <c r="U126" s="79" t="e">
        <f>#REF!*K126</f>
        <v>#REF!</v>
      </c>
      <c r="V126" s="79" t="e">
        <f>#REF!*L126</f>
        <v>#REF!</v>
      </c>
      <c r="W126" s="130"/>
      <c r="X126" s="144"/>
      <c r="Y126" s="130"/>
      <c r="Z126" s="123"/>
      <c r="AA126" s="43"/>
      <c r="AB126" s="54"/>
      <c r="AC126" s="223"/>
    </row>
    <row r="127" spans="1:29" ht="30" customHeight="1" thickBot="1" x14ac:dyDescent="0.25">
      <c r="A127" s="17"/>
      <c r="B127" s="24">
        <v>7.7000000000000099</v>
      </c>
      <c r="C127" s="29" t="s">
        <v>182</v>
      </c>
      <c r="D127" s="26">
        <v>12.8</v>
      </c>
      <c r="E127" s="31" t="s">
        <v>7</v>
      </c>
      <c r="F127" s="31"/>
      <c r="G127" s="31"/>
      <c r="H127" s="31"/>
      <c r="I127" s="31"/>
      <c r="J127" s="31"/>
      <c r="K127" s="262"/>
      <c r="L127" s="262"/>
      <c r="M127" s="175">
        <f t="shared" si="12"/>
        <v>0</v>
      </c>
      <c r="N127" s="299">
        <v>21</v>
      </c>
      <c r="O127" s="302">
        <f t="shared" si="20"/>
        <v>0</v>
      </c>
      <c r="P127" s="79" t="e">
        <f>#REF!*F127</f>
        <v>#REF!</v>
      </c>
      <c r="Q127" s="139" t="e">
        <f>#REF!*G127</f>
        <v>#REF!</v>
      </c>
      <c r="R127" s="166" t="e">
        <f>#REF!*H127</f>
        <v>#REF!</v>
      </c>
      <c r="S127" s="156" t="e">
        <f>#REF!*I127</f>
        <v>#REF!</v>
      </c>
      <c r="T127" s="79" t="e">
        <f>#REF!*J127</f>
        <v>#REF!</v>
      </c>
      <c r="U127" s="79" t="e">
        <f>#REF!*K127</f>
        <v>#REF!</v>
      </c>
      <c r="V127" s="79" t="e">
        <f>#REF!*L127</f>
        <v>#REF!</v>
      </c>
      <c r="W127" s="130"/>
      <c r="X127" s="144"/>
      <c r="Y127" s="130"/>
      <c r="Z127" s="123"/>
      <c r="AA127" s="43"/>
      <c r="AB127" s="184"/>
      <c r="AC127" s="227"/>
    </row>
    <row r="128" spans="1:29" ht="25.5" customHeight="1" thickBot="1" x14ac:dyDescent="0.25">
      <c r="A128" s="17"/>
      <c r="B128" s="32">
        <v>7</v>
      </c>
      <c r="C128" s="33" t="s">
        <v>176</v>
      </c>
      <c r="D128" s="34"/>
      <c r="E128" s="35"/>
      <c r="F128" s="35"/>
      <c r="G128" s="35"/>
      <c r="H128" s="35"/>
      <c r="I128" s="35"/>
      <c r="J128" s="35"/>
      <c r="K128" s="263"/>
      <c r="L128" s="263"/>
      <c r="M128" s="213"/>
      <c r="N128" s="317"/>
      <c r="O128" s="303">
        <f t="shared" ref="O128:T128" si="21">SUM(O121:O127)</f>
        <v>0</v>
      </c>
      <c r="P128" s="57" t="e">
        <f t="shared" si="21"/>
        <v>#REF!</v>
      </c>
      <c r="Q128" s="63" t="e">
        <f t="shared" si="21"/>
        <v>#REF!</v>
      </c>
      <c r="R128" s="65" t="e">
        <f t="shared" si="21"/>
        <v>#REF!</v>
      </c>
      <c r="S128" s="159" t="e">
        <f t="shared" si="21"/>
        <v>#REF!</v>
      </c>
      <c r="T128" s="58" t="e">
        <f t="shared" si="21"/>
        <v>#REF!</v>
      </c>
      <c r="U128" s="58" t="e">
        <f t="shared" ref="U128:V128" si="22">SUM(U121:U127)</f>
        <v>#REF!</v>
      </c>
      <c r="V128" s="58" t="e">
        <f t="shared" si="22"/>
        <v>#REF!</v>
      </c>
      <c r="W128" s="131"/>
      <c r="X128" s="145"/>
      <c r="Y128" s="131"/>
      <c r="Z128" s="124"/>
      <c r="AA128" s="43"/>
      <c r="AB128" s="228"/>
      <c r="AC128" s="228"/>
    </row>
    <row r="129" spans="1:29" ht="26.25" customHeight="1" thickBot="1" x14ac:dyDescent="0.25">
      <c r="A129" s="17"/>
      <c r="B129" s="18">
        <v>8</v>
      </c>
      <c r="C129" s="19" t="s">
        <v>56</v>
      </c>
      <c r="D129" s="20"/>
      <c r="E129" s="21"/>
      <c r="F129" s="21"/>
      <c r="G129" s="21"/>
      <c r="H129" s="21"/>
      <c r="I129" s="21"/>
      <c r="J129" s="21"/>
      <c r="K129" s="121"/>
      <c r="L129" s="121"/>
      <c r="M129" s="91"/>
      <c r="N129" s="315"/>
      <c r="O129" s="301"/>
      <c r="P129" s="60"/>
      <c r="Q129" s="59"/>
      <c r="R129" s="167"/>
      <c r="S129" s="160"/>
      <c r="T129" s="22"/>
      <c r="U129" s="22"/>
      <c r="V129" s="22"/>
      <c r="W129" s="132"/>
      <c r="X129" s="146"/>
      <c r="Y129" s="132"/>
      <c r="Z129" s="125"/>
      <c r="AA129" s="43"/>
      <c r="AB129" s="225"/>
      <c r="AC129" s="225"/>
    </row>
    <row r="130" spans="1:29" ht="30" customHeight="1" x14ac:dyDescent="0.2">
      <c r="A130" s="17"/>
      <c r="B130" s="24">
        <v>8.1</v>
      </c>
      <c r="C130" s="25" t="s">
        <v>293</v>
      </c>
      <c r="D130" s="26">
        <v>13.1</v>
      </c>
      <c r="E130" s="27" t="s">
        <v>7</v>
      </c>
      <c r="F130" s="31">
        <v>2</v>
      </c>
      <c r="G130" s="27"/>
      <c r="H130" s="27"/>
      <c r="I130" s="27"/>
      <c r="J130" s="27"/>
      <c r="K130" s="262"/>
      <c r="L130" s="262"/>
      <c r="M130" s="175">
        <f t="shared" si="12"/>
        <v>2</v>
      </c>
      <c r="N130" s="166">
        <v>29000</v>
      </c>
      <c r="O130" s="302">
        <f t="shared" ref="O130:O138" si="23">N130*M130</f>
        <v>58000</v>
      </c>
      <c r="P130" s="79" t="e">
        <f>#REF!*F130</f>
        <v>#REF!</v>
      </c>
      <c r="Q130" s="139" t="e">
        <f>#REF!*G130</f>
        <v>#REF!</v>
      </c>
      <c r="R130" s="166" t="e">
        <f>#REF!*H130</f>
        <v>#REF!</v>
      </c>
      <c r="S130" s="156" t="e">
        <f>#REF!*I130</f>
        <v>#REF!</v>
      </c>
      <c r="T130" s="79" t="e">
        <f>#REF!*J130</f>
        <v>#REF!</v>
      </c>
      <c r="U130" s="79" t="e">
        <f>#REF!*K130</f>
        <v>#REF!</v>
      </c>
      <c r="V130" s="79" t="e">
        <f>#REF!*L130</f>
        <v>#REF!</v>
      </c>
      <c r="W130" s="133"/>
      <c r="X130" s="143"/>
      <c r="Y130" s="133"/>
      <c r="Z130" s="122"/>
      <c r="AA130" s="43"/>
      <c r="AB130" s="183"/>
      <c r="AC130" s="226"/>
    </row>
    <row r="131" spans="1:29" ht="30" customHeight="1" x14ac:dyDescent="0.2">
      <c r="A131" s="17"/>
      <c r="B131" s="28">
        <v>8.1999999999999993</v>
      </c>
      <c r="C131" s="29" t="s">
        <v>15</v>
      </c>
      <c r="D131" s="30">
        <v>13.2</v>
      </c>
      <c r="E131" s="31" t="s">
        <v>7</v>
      </c>
      <c r="F131" s="31"/>
      <c r="G131" s="31">
        <v>2</v>
      </c>
      <c r="H131" s="31"/>
      <c r="I131" s="31"/>
      <c r="J131" s="31"/>
      <c r="K131" s="262"/>
      <c r="L131" s="262"/>
      <c r="M131" s="175">
        <f t="shared" si="12"/>
        <v>2</v>
      </c>
      <c r="N131" s="299">
        <v>8500</v>
      </c>
      <c r="O131" s="302">
        <f t="shared" si="23"/>
        <v>17000</v>
      </c>
      <c r="P131" s="79" t="e">
        <f>#REF!*F131</f>
        <v>#REF!</v>
      </c>
      <c r="Q131" s="139" t="e">
        <f>#REF!*G131</f>
        <v>#REF!</v>
      </c>
      <c r="R131" s="166" t="e">
        <f>#REF!*H131</f>
        <v>#REF!</v>
      </c>
      <c r="S131" s="156" t="e">
        <f>#REF!*I131</f>
        <v>#REF!</v>
      </c>
      <c r="T131" s="79" t="e">
        <f>#REF!*J131</f>
        <v>#REF!</v>
      </c>
      <c r="U131" s="79" t="e">
        <f>#REF!*K131</f>
        <v>#REF!</v>
      </c>
      <c r="V131" s="79" t="e">
        <f>#REF!*L131</f>
        <v>#REF!</v>
      </c>
      <c r="W131" s="130"/>
      <c r="X131" s="144"/>
      <c r="Y131" s="130"/>
      <c r="Z131" s="123"/>
      <c r="AA131" s="43"/>
      <c r="AB131" s="54"/>
      <c r="AC131" s="223"/>
    </row>
    <row r="132" spans="1:29" ht="30" customHeight="1" x14ac:dyDescent="0.2">
      <c r="A132" s="17"/>
      <c r="B132" s="28">
        <v>8.3000000000000007</v>
      </c>
      <c r="C132" s="29" t="s">
        <v>16</v>
      </c>
      <c r="D132" s="26">
        <v>13.3</v>
      </c>
      <c r="E132" s="31" t="s">
        <v>7</v>
      </c>
      <c r="F132" s="31"/>
      <c r="G132" s="31"/>
      <c r="H132" s="31"/>
      <c r="I132" s="31"/>
      <c r="J132" s="31"/>
      <c r="K132" s="262"/>
      <c r="L132" s="262"/>
      <c r="M132" s="175">
        <f t="shared" si="12"/>
        <v>0</v>
      </c>
      <c r="N132" s="299">
        <v>950</v>
      </c>
      <c r="O132" s="302">
        <f t="shared" si="23"/>
        <v>0</v>
      </c>
      <c r="P132" s="79" t="e">
        <f>#REF!*F132</f>
        <v>#REF!</v>
      </c>
      <c r="Q132" s="139" t="e">
        <f>#REF!*G132</f>
        <v>#REF!</v>
      </c>
      <c r="R132" s="166" t="e">
        <f>#REF!*H132</f>
        <v>#REF!</v>
      </c>
      <c r="S132" s="156" t="e">
        <f>#REF!*I132</f>
        <v>#REF!</v>
      </c>
      <c r="T132" s="79" t="e">
        <f>#REF!*J132</f>
        <v>#REF!</v>
      </c>
      <c r="U132" s="79" t="e">
        <f>#REF!*K132</f>
        <v>#REF!</v>
      </c>
      <c r="V132" s="79" t="e">
        <f>#REF!*L132</f>
        <v>#REF!</v>
      </c>
      <c r="W132" s="130"/>
      <c r="X132" s="144"/>
      <c r="Y132" s="130"/>
      <c r="Z132" s="123"/>
      <c r="AA132" s="43"/>
      <c r="AB132" s="54"/>
      <c r="AC132" s="223"/>
    </row>
    <row r="133" spans="1:29" ht="30" customHeight="1" x14ac:dyDescent="0.2">
      <c r="A133" s="17"/>
      <c r="B133" s="28">
        <v>8.4</v>
      </c>
      <c r="C133" s="29" t="s">
        <v>139</v>
      </c>
      <c r="D133" s="30">
        <v>13.4</v>
      </c>
      <c r="E133" s="31" t="s">
        <v>7</v>
      </c>
      <c r="F133" s="31"/>
      <c r="G133" s="31"/>
      <c r="H133" s="31"/>
      <c r="I133" s="31"/>
      <c r="J133" s="31"/>
      <c r="K133" s="262"/>
      <c r="L133" s="262"/>
      <c r="M133" s="175">
        <f t="shared" si="12"/>
        <v>0</v>
      </c>
      <c r="N133" s="299">
        <v>1650</v>
      </c>
      <c r="O133" s="302">
        <f t="shared" si="23"/>
        <v>0</v>
      </c>
      <c r="P133" s="79" t="e">
        <f>#REF!*F133</f>
        <v>#REF!</v>
      </c>
      <c r="Q133" s="139" t="e">
        <f>#REF!*G133</f>
        <v>#REF!</v>
      </c>
      <c r="R133" s="166" t="e">
        <f>#REF!*H133</f>
        <v>#REF!</v>
      </c>
      <c r="S133" s="156" t="e">
        <f>#REF!*I133</f>
        <v>#REF!</v>
      </c>
      <c r="T133" s="79" t="e">
        <f>#REF!*J133</f>
        <v>#REF!</v>
      </c>
      <c r="U133" s="79" t="e">
        <f>#REF!*K133</f>
        <v>#REF!</v>
      </c>
      <c r="V133" s="79" t="e">
        <f>#REF!*L133</f>
        <v>#REF!</v>
      </c>
      <c r="W133" s="130"/>
      <c r="X133" s="144"/>
      <c r="Y133" s="130"/>
      <c r="Z133" s="123"/>
      <c r="AA133" s="43"/>
      <c r="AB133" s="54"/>
      <c r="AC133" s="223"/>
    </row>
    <row r="134" spans="1:29" ht="30" customHeight="1" x14ac:dyDescent="0.2">
      <c r="A134" s="17"/>
      <c r="B134" s="28">
        <v>8.5</v>
      </c>
      <c r="C134" s="29" t="s">
        <v>183</v>
      </c>
      <c r="D134" s="26">
        <v>13.5</v>
      </c>
      <c r="E134" s="31" t="s">
        <v>7</v>
      </c>
      <c r="F134" s="31"/>
      <c r="G134" s="31"/>
      <c r="H134" s="31"/>
      <c r="I134" s="31"/>
      <c r="J134" s="31"/>
      <c r="K134" s="262"/>
      <c r="L134" s="262"/>
      <c r="M134" s="175">
        <f t="shared" si="12"/>
        <v>0</v>
      </c>
      <c r="N134" s="299">
        <v>4500</v>
      </c>
      <c r="O134" s="302">
        <f t="shared" si="23"/>
        <v>0</v>
      </c>
      <c r="P134" s="79" t="e">
        <f>#REF!*F134</f>
        <v>#REF!</v>
      </c>
      <c r="Q134" s="139" t="e">
        <f>#REF!*G134</f>
        <v>#REF!</v>
      </c>
      <c r="R134" s="166" t="e">
        <f>#REF!*H134</f>
        <v>#REF!</v>
      </c>
      <c r="S134" s="156" t="e">
        <f>#REF!*I134</f>
        <v>#REF!</v>
      </c>
      <c r="T134" s="79" t="e">
        <f>#REF!*J134</f>
        <v>#REF!</v>
      </c>
      <c r="U134" s="79" t="e">
        <f>#REF!*K134</f>
        <v>#REF!</v>
      </c>
      <c r="V134" s="79" t="e">
        <f>#REF!*L134</f>
        <v>#REF!</v>
      </c>
      <c r="W134" s="130"/>
      <c r="X134" s="144"/>
      <c r="Y134" s="130"/>
      <c r="Z134" s="123"/>
      <c r="AA134" s="43"/>
      <c r="AB134" s="54"/>
      <c r="AC134" s="223"/>
    </row>
    <row r="135" spans="1:29" ht="30" customHeight="1" x14ac:dyDescent="0.2">
      <c r="A135" s="17"/>
      <c r="B135" s="28">
        <v>8.6</v>
      </c>
      <c r="C135" s="29" t="s">
        <v>184</v>
      </c>
      <c r="D135" s="30">
        <v>13.6</v>
      </c>
      <c r="E135" s="31" t="s">
        <v>7</v>
      </c>
      <c r="F135" s="31"/>
      <c r="G135" s="31"/>
      <c r="H135" s="31"/>
      <c r="I135" s="31"/>
      <c r="J135" s="31"/>
      <c r="K135" s="262"/>
      <c r="L135" s="262"/>
      <c r="M135" s="175">
        <f t="shared" si="12"/>
        <v>0</v>
      </c>
      <c r="N135" s="299">
        <v>2950</v>
      </c>
      <c r="O135" s="302">
        <f t="shared" si="23"/>
        <v>0</v>
      </c>
      <c r="P135" s="79" t="e">
        <f>#REF!*F135</f>
        <v>#REF!</v>
      </c>
      <c r="Q135" s="139" t="e">
        <f>#REF!*G135</f>
        <v>#REF!</v>
      </c>
      <c r="R135" s="166" t="e">
        <f>#REF!*H135</f>
        <v>#REF!</v>
      </c>
      <c r="S135" s="156" t="e">
        <f>#REF!*I135</f>
        <v>#REF!</v>
      </c>
      <c r="T135" s="79" t="e">
        <f>#REF!*J135</f>
        <v>#REF!</v>
      </c>
      <c r="U135" s="79" t="e">
        <f>#REF!*K135</f>
        <v>#REF!</v>
      </c>
      <c r="V135" s="79" t="e">
        <f>#REF!*L135</f>
        <v>#REF!</v>
      </c>
      <c r="W135" s="130"/>
      <c r="X135" s="144"/>
      <c r="Y135" s="130"/>
      <c r="Z135" s="123"/>
      <c r="AA135" s="43"/>
      <c r="AB135" s="54"/>
      <c r="AC135" s="223"/>
    </row>
    <row r="136" spans="1:29" ht="30" customHeight="1" x14ac:dyDescent="0.2">
      <c r="A136" s="17"/>
      <c r="B136" s="28">
        <v>8.6999999999999993</v>
      </c>
      <c r="C136" s="29" t="s">
        <v>99</v>
      </c>
      <c r="D136" s="26">
        <v>13.7</v>
      </c>
      <c r="E136" s="31" t="s">
        <v>7</v>
      </c>
      <c r="F136" s="31"/>
      <c r="G136" s="31"/>
      <c r="H136" s="31"/>
      <c r="I136" s="31"/>
      <c r="J136" s="31"/>
      <c r="K136" s="262"/>
      <c r="L136" s="262"/>
      <c r="M136" s="175">
        <f t="shared" ref="M136:M199" si="24">SUM(F136:L136)</f>
        <v>0</v>
      </c>
      <c r="N136" s="299">
        <v>3950</v>
      </c>
      <c r="O136" s="302">
        <f t="shared" si="23"/>
        <v>0</v>
      </c>
      <c r="P136" s="79" t="e">
        <f>#REF!*F136</f>
        <v>#REF!</v>
      </c>
      <c r="Q136" s="139" t="e">
        <f>#REF!*G136</f>
        <v>#REF!</v>
      </c>
      <c r="R136" s="166" t="e">
        <f>#REF!*H136</f>
        <v>#REF!</v>
      </c>
      <c r="S136" s="156" t="e">
        <f>#REF!*I136</f>
        <v>#REF!</v>
      </c>
      <c r="T136" s="79" t="e">
        <f>#REF!*J136</f>
        <v>#REF!</v>
      </c>
      <c r="U136" s="79" t="e">
        <f>#REF!*K136</f>
        <v>#REF!</v>
      </c>
      <c r="V136" s="79" t="e">
        <f>#REF!*L136</f>
        <v>#REF!</v>
      </c>
      <c r="W136" s="130"/>
      <c r="X136" s="144"/>
      <c r="Y136" s="130"/>
      <c r="Z136" s="123"/>
      <c r="AA136" s="43"/>
      <c r="AB136" s="54"/>
      <c r="AC136" s="223"/>
    </row>
    <row r="137" spans="1:29" ht="30" customHeight="1" x14ac:dyDescent="0.2">
      <c r="A137" s="17"/>
      <c r="B137" s="28">
        <v>8.8000000000000007</v>
      </c>
      <c r="C137" s="29" t="s">
        <v>100</v>
      </c>
      <c r="D137" s="30">
        <v>13.8</v>
      </c>
      <c r="E137" s="31" t="s">
        <v>7</v>
      </c>
      <c r="F137" s="31"/>
      <c r="G137" s="31"/>
      <c r="H137" s="31"/>
      <c r="I137" s="31"/>
      <c r="J137" s="31"/>
      <c r="K137" s="262"/>
      <c r="L137" s="262"/>
      <c r="M137" s="175">
        <f t="shared" si="24"/>
        <v>0</v>
      </c>
      <c r="N137" s="299">
        <v>2450</v>
      </c>
      <c r="O137" s="302">
        <f t="shared" si="23"/>
        <v>0</v>
      </c>
      <c r="P137" s="79" t="e">
        <f>#REF!*F137</f>
        <v>#REF!</v>
      </c>
      <c r="Q137" s="139" t="e">
        <f>#REF!*G137</f>
        <v>#REF!</v>
      </c>
      <c r="R137" s="166" t="e">
        <f>#REF!*H137</f>
        <v>#REF!</v>
      </c>
      <c r="S137" s="156" t="e">
        <f>#REF!*I137</f>
        <v>#REF!</v>
      </c>
      <c r="T137" s="79" t="e">
        <f>#REF!*J137</f>
        <v>#REF!</v>
      </c>
      <c r="U137" s="79" t="e">
        <f>#REF!*K137</f>
        <v>#REF!</v>
      </c>
      <c r="V137" s="79" t="e">
        <f>#REF!*L137</f>
        <v>#REF!</v>
      </c>
      <c r="W137" s="130"/>
      <c r="X137" s="144"/>
      <c r="Y137" s="130"/>
      <c r="Z137" s="123"/>
      <c r="AA137" s="43"/>
      <c r="AB137" s="54"/>
      <c r="AC137" s="223"/>
    </row>
    <row r="138" spans="1:29" ht="30" customHeight="1" thickBot="1" x14ac:dyDescent="0.25">
      <c r="A138" s="17"/>
      <c r="B138" s="28">
        <v>8.8000000000000007</v>
      </c>
      <c r="C138" s="29" t="s">
        <v>294</v>
      </c>
      <c r="D138" s="30">
        <v>13.8</v>
      </c>
      <c r="E138" s="31" t="s">
        <v>7</v>
      </c>
      <c r="F138" s="31">
        <v>1</v>
      </c>
      <c r="G138" s="31"/>
      <c r="H138" s="31"/>
      <c r="I138" s="31"/>
      <c r="J138" s="31"/>
      <c r="K138" s="262"/>
      <c r="L138" s="262"/>
      <c r="M138" s="175">
        <f t="shared" si="24"/>
        <v>1</v>
      </c>
      <c r="N138" s="299">
        <v>4500</v>
      </c>
      <c r="O138" s="302">
        <f t="shared" si="23"/>
        <v>4500</v>
      </c>
      <c r="P138" s="79" t="e">
        <f>#REF!*F138</f>
        <v>#REF!</v>
      </c>
      <c r="Q138" s="139" t="e">
        <f>#REF!*G138</f>
        <v>#REF!</v>
      </c>
      <c r="R138" s="166" t="e">
        <f>#REF!*H138</f>
        <v>#REF!</v>
      </c>
      <c r="S138" s="156" t="e">
        <f>#REF!*I138</f>
        <v>#REF!</v>
      </c>
      <c r="T138" s="79" t="e">
        <f>#REF!*J138</f>
        <v>#REF!</v>
      </c>
      <c r="U138" s="79" t="e">
        <f>#REF!*K138</f>
        <v>#REF!</v>
      </c>
      <c r="V138" s="79" t="e">
        <f>#REF!*L138</f>
        <v>#REF!</v>
      </c>
      <c r="W138" s="130"/>
      <c r="X138" s="144"/>
      <c r="Y138" s="130"/>
      <c r="Z138" s="123"/>
      <c r="AA138" s="43"/>
      <c r="AB138" s="184"/>
      <c r="AC138" s="227"/>
    </row>
    <row r="139" spans="1:29" ht="25.5" customHeight="1" thickBot="1" x14ac:dyDescent="0.25">
      <c r="A139" s="17"/>
      <c r="B139" s="32">
        <v>8</v>
      </c>
      <c r="C139" s="33" t="s">
        <v>57</v>
      </c>
      <c r="D139" s="34"/>
      <c r="E139" s="35"/>
      <c r="F139" s="35"/>
      <c r="G139" s="35"/>
      <c r="H139" s="35"/>
      <c r="I139" s="35"/>
      <c r="J139" s="35"/>
      <c r="K139" s="263"/>
      <c r="L139" s="263"/>
      <c r="M139" s="213"/>
      <c r="N139" s="317"/>
      <c r="O139" s="303">
        <f t="shared" ref="O139:T139" si="25">SUM(O130:O138)</f>
        <v>79500</v>
      </c>
      <c r="P139" s="57" t="e">
        <f t="shared" si="25"/>
        <v>#REF!</v>
      </c>
      <c r="Q139" s="63" t="e">
        <f t="shared" si="25"/>
        <v>#REF!</v>
      </c>
      <c r="R139" s="65" t="e">
        <f t="shared" si="25"/>
        <v>#REF!</v>
      </c>
      <c r="S139" s="159" t="e">
        <f t="shared" si="25"/>
        <v>#REF!</v>
      </c>
      <c r="T139" s="58" t="e">
        <f t="shared" si="25"/>
        <v>#REF!</v>
      </c>
      <c r="U139" s="58" t="e">
        <f t="shared" ref="U139:V139" si="26">SUM(U130:U138)</f>
        <v>#REF!</v>
      </c>
      <c r="V139" s="58" t="e">
        <f t="shared" si="26"/>
        <v>#REF!</v>
      </c>
      <c r="W139" s="131"/>
      <c r="X139" s="145"/>
      <c r="Y139" s="131"/>
      <c r="Z139" s="124"/>
      <c r="AA139" s="43"/>
      <c r="AB139" s="228"/>
      <c r="AC139" s="228"/>
    </row>
    <row r="140" spans="1:29" ht="26.25" customHeight="1" thickBot="1" x14ac:dyDescent="0.25">
      <c r="A140" s="17"/>
      <c r="B140" s="18">
        <v>9</v>
      </c>
      <c r="C140" s="19" t="s">
        <v>58</v>
      </c>
      <c r="D140" s="20"/>
      <c r="E140" s="21"/>
      <c r="F140" s="21"/>
      <c r="G140" s="21"/>
      <c r="H140" s="21"/>
      <c r="I140" s="21"/>
      <c r="J140" s="21"/>
      <c r="K140" s="121"/>
      <c r="L140" s="121"/>
      <c r="M140" s="91"/>
      <c r="N140" s="315"/>
      <c r="O140" s="301"/>
      <c r="P140" s="60"/>
      <c r="Q140" s="59"/>
      <c r="R140" s="167"/>
      <c r="S140" s="160"/>
      <c r="T140" s="22"/>
      <c r="U140" s="22"/>
      <c r="V140" s="22"/>
      <c r="W140" s="132"/>
      <c r="X140" s="146"/>
      <c r="Y140" s="132"/>
      <c r="Z140" s="125"/>
      <c r="AA140" s="43"/>
      <c r="AB140" s="225"/>
      <c r="AC140" s="225"/>
    </row>
    <row r="141" spans="1:29" ht="30" customHeight="1" x14ac:dyDescent="0.2">
      <c r="A141" s="17"/>
      <c r="B141" s="24">
        <v>9.1</v>
      </c>
      <c r="C141" s="25" t="s">
        <v>185</v>
      </c>
      <c r="D141" s="26">
        <v>14.2</v>
      </c>
      <c r="E141" s="27" t="s">
        <v>13</v>
      </c>
      <c r="F141" s="31"/>
      <c r="G141" s="27"/>
      <c r="H141" s="27"/>
      <c r="I141" s="27"/>
      <c r="J141" s="27"/>
      <c r="K141" s="262"/>
      <c r="L141" s="262"/>
      <c r="M141" s="175">
        <f t="shared" si="24"/>
        <v>0</v>
      </c>
      <c r="N141" s="166">
        <v>1750</v>
      </c>
      <c r="O141" s="305">
        <f t="shared" ref="O141:O143" si="27">N141*M141</f>
        <v>0</v>
      </c>
      <c r="P141" s="62" t="e">
        <f>#REF!*F141</f>
        <v>#REF!</v>
      </c>
      <c r="Q141" s="140" t="e">
        <f>#REF!*G141</f>
        <v>#REF!</v>
      </c>
      <c r="R141" s="168" t="e">
        <f>#REF!*H141</f>
        <v>#REF!</v>
      </c>
      <c r="S141" s="120" t="e">
        <f>#REF!*I141</f>
        <v>#REF!</v>
      </c>
      <c r="T141" s="62" t="e">
        <f>#REF!*J141</f>
        <v>#REF!</v>
      </c>
      <c r="U141" s="62" t="e">
        <f>#REF!*K141</f>
        <v>#REF!</v>
      </c>
      <c r="V141" s="62" t="e">
        <f>#REF!*L141</f>
        <v>#REF!</v>
      </c>
      <c r="W141" s="133"/>
      <c r="X141" s="143"/>
      <c r="Y141" s="133"/>
      <c r="Z141" s="122"/>
      <c r="AA141" s="43"/>
      <c r="AB141" s="183"/>
      <c r="AC141" s="226"/>
    </row>
    <row r="142" spans="1:29" ht="30" customHeight="1" x14ac:dyDescent="0.2">
      <c r="A142" s="17"/>
      <c r="B142" s="24">
        <v>9.1999999999999993</v>
      </c>
      <c r="C142" s="25" t="s">
        <v>186</v>
      </c>
      <c r="D142" s="26">
        <v>14.2</v>
      </c>
      <c r="E142" s="27" t="s">
        <v>13</v>
      </c>
      <c r="F142" s="31">
        <v>1</v>
      </c>
      <c r="G142" s="27"/>
      <c r="H142" s="27"/>
      <c r="I142" s="27"/>
      <c r="J142" s="27"/>
      <c r="K142" s="262"/>
      <c r="L142" s="262"/>
      <c r="M142" s="175">
        <f t="shared" si="24"/>
        <v>1</v>
      </c>
      <c r="N142" s="166">
        <v>3500</v>
      </c>
      <c r="O142" s="305">
        <f t="shared" si="27"/>
        <v>3500</v>
      </c>
      <c r="P142" s="62" t="e">
        <f>#REF!*F142</f>
        <v>#REF!</v>
      </c>
      <c r="Q142" s="140" t="e">
        <f>#REF!*G142</f>
        <v>#REF!</v>
      </c>
      <c r="R142" s="168" t="e">
        <f>#REF!*H142</f>
        <v>#REF!</v>
      </c>
      <c r="S142" s="120" t="e">
        <f>#REF!*I142</f>
        <v>#REF!</v>
      </c>
      <c r="T142" s="62" t="e">
        <f>#REF!*J142</f>
        <v>#REF!</v>
      </c>
      <c r="U142" s="62" t="e">
        <f>#REF!*K142</f>
        <v>#REF!</v>
      </c>
      <c r="V142" s="62" t="e">
        <f>#REF!*L142</f>
        <v>#REF!</v>
      </c>
      <c r="W142" s="133"/>
      <c r="X142" s="143"/>
      <c r="Y142" s="133"/>
      <c r="Z142" s="122"/>
      <c r="AA142" s="43"/>
      <c r="AB142" s="54"/>
      <c r="AC142" s="223"/>
    </row>
    <row r="143" spans="1:29" ht="30" customHeight="1" thickBot="1" x14ac:dyDescent="0.25">
      <c r="A143" s="17"/>
      <c r="B143" s="24">
        <v>9.3000000000000007</v>
      </c>
      <c r="C143" s="25" t="s">
        <v>187</v>
      </c>
      <c r="D143" s="26">
        <v>14.3</v>
      </c>
      <c r="E143" s="27" t="s">
        <v>13</v>
      </c>
      <c r="F143" s="31"/>
      <c r="G143" s="27"/>
      <c r="H143" s="27"/>
      <c r="I143" s="27"/>
      <c r="J143" s="27"/>
      <c r="K143" s="262"/>
      <c r="L143" s="262"/>
      <c r="M143" s="175">
        <f t="shared" si="24"/>
        <v>0</v>
      </c>
      <c r="N143" s="166">
        <v>20000</v>
      </c>
      <c r="O143" s="305">
        <f t="shared" si="27"/>
        <v>0</v>
      </c>
      <c r="P143" s="62" t="e">
        <f>#REF!*F143</f>
        <v>#REF!</v>
      </c>
      <c r="Q143" s="140" t="e">
        <f>#REF!*G143</f>
        <v>#REF!</v>
      </c>
      <c r="R143" s="168" t="e">
        <f>#REF!*H143</f>
        <v>#REF!</v>
      </c>
      <c r="S143" s="120" t="e">
        <f>#REF!*I143</f>
        <v>#REF!</v>
      </c>
      <c r="T143" s="62" t="e">
        <f>#REF!*J143</f>
        <v>#REF!</v>
      </c>
      <c r="U143" s="62" t="e">
        <f>#REF!*K143</f>
        <v>#REF!</v>
      </c>
      <c r="V143" s="62" t="e">
        <f>#REF!*L143</f>
        <v>#REF!</v>
      </c>
      <c r="W143" s="133"/>
      <c r="X143" s="143"/>
      <c r="Y143" s="133"/>
      <c r="Z143" s="122"/>
      <c r="AA143" s="43"/>
      <c r="AB143" s="184"/>
      <c r="AC143" s="227"/>
    </row>
    <row r="144" spans="1:29" ht="25.5" customHeight="1" thickBot="1" x14ac:dyDescent="0.25">
      <c r="A144" s="17"/>
      <c r="B144" s="32">
        <v>9</v>
      </c>
      <c r="C144" s="33" t="s">
        <v>73</v>
      </c>
      <c r="D144" s="34"/>
      <c r="E144" s="35"/>
      <c r="F144" s="35"/>
      <c r="G144" s="35"/>
      <c r="H144" s="35"/>
      <c r="I144" s="35"/>
      <c r="J144" s="35"/>
      <c r="K144" s="263"/>
      <c r="L144" s="263"/>
      <c r="M144" s="213"/>
      <c r="N144" s="317"/>
      <c r="O144" s="303">
        <f>SUM(O141:O143)</f>
        <v>3500</v>
      </c>
      <c r="P144" s="57" t="e">
        <f t="shared" ref="P144:T144" si="28">SUM(P141:P143)</f>
        <v>#REF!</v>
      </c>
      <c r="Q144" s="63" t="e">
        <f t="shared" si="28"/>
        <v>#REF!</v>
      </c>
      <c r="R144" s="65" t="e">
        <f t="shared" si="28"/>
        <v>#REF!</v>
      </c>
      <c r="S144" s="159" t="e">
        <f t="shared" si="28"/>
        <v>#REF!</v>
      </c>
      <c r="T144" s="58" t="e">
        <f t="shared" si="28"/>
        <v>#REF!</v>
      </c>
      <c r="U144" s="58" t="e">
        <f t="shared" ref="U144:V144" si="29">SUM(U141:U143)</f>
        <v>#REF!</v>
      </c>
      <c r="V144" s="58" t="e">
        <f t="shared" si="29"/>
        <v>#REF!</v>
      </c>
      <c r="W144" s="131"/>
      <c r="X144" s="145"/>
      <c r="Y144" s="131"/>
      <c r="Z144" s="124"/>
      <c r="AA144" s="43"/>
      <c r="AB144" s="228"/>
      <c r="AC144" s="228"/>
    </row>
    <row r="145" spans="1:29" ht="26.25" customHeight="1" thickBot="1" x14ac:dyDescent="0.25">
      <c r="A145" s="17"/>
      <c r="B145" s="18">
        <v>10</v>
      </c>
      <c r="C145" s="19" t="s">
        <v>59</v>
      </c>
      <c r="D145" s="20"/>
      <c r="E145" s="21"/>
      <c r="F145" s="21"/>
      <c r="G145" s="21"/>
      <c r="H145" s="21"/>
      <c r="I145" s="21"/>
      <c r="J145" s="21"/>
      <c r="K145" s="121"/>
      <c r="L145" s="121"/>
      <c r="M145" s="91"/>
      <c r="N145" s="315"/>
      <c r="O145" s="301"/>
      <c r="P145" s="60"/>
      <c r="Q145" s="59"/>
      <c r="R145" s="167"/>
      <c r="S145" s="160"/>
      <c r="T145" s="22"/>
      <c r="U145" s="22"/>
      <c r="V145" s="22"/>
      <c r="W145" s="132"/>
      <c r="X145" s="146"/>
      <c r="Y145" s="132"/>
      <c r="Z145" s="125"/>
      <c r="AA145" s="43"/>
      <c r="AB145" s="225"/>
      <c r="AC145" s="225"/>
    </row>
    <row r="146" spans="1:29" s="72" customFormat="1" ht="30" customHeight="1" x14ac:dyDescent="0.2">
      <c r="A146" s="66"/>
      <c r="B146" s="67">
        <v>10.1</v>
      </c>
      <c r="C146" s="68" t="s">
        <v>247</v>
      </c>
      <c r="D146" s="69">
        <v>15</v>
      </c>
      <c r="E146" s="70" t="s">
        <v>7</v>
      </c>
      <c r="F146" s="27"/>
      <c r="G146" s="70"/>
      <c r="H146" s="70"/>
      <c r="I146" s="70"/>
      <c r="J146" s="31">
        <v>20</v>
      </c>
      <c r="K146" s="262"/>
      <c r="L146" s="262">
        <v>4</v>
      </c>
      <c r="M146" s="214">
        <f t="shared" si="24"/>
        <v>24</v>
      </c>
      <c r="N146" s="169">
        <v>7500</v>
      </c>
      <c r="O146" s="308">
        <f t="shared" ref="O146:O147" si="30">N146*M146</f>
        <v>180000</v>
      </c>
      <c r="P146" s="71" t="e">
        <f>#REF!*F146</f>
        <v>#REF!</v>
      </c>
      <c r="Q146" s="142" t="e">
        <f>#REF!*G146</f>
        <v>#REF!</v>
      </c>
      <c r="R146" s="169" t="e">
        <f>#REF!*H146</f>
        <v>#REF!</v>
      </c>
      <c r="S146" s="161" t="e">
        <f>#REF!*I146</f>
        <v>#REF!</v>
      </c>
      <c r="T146" s="71" t="e">
        <f>#REF!*J146</f>
        <v>#REF!</v>
      </c>
      <c r="U146" s="71" t="e">
        <f>#REF!*K146</f>
        <v>#REF!</v>
      </c>
      <c r="V146" s="71" t="e">
        <f>#REF!*L146</f>
        <v>#REF!</v>
      </c>
      <c r="W146" s="134"/>
      <c r="X146" s="147"/>
      <c r="Y146" s="134"/>
      <c r="Z146" s="126"/>
      <c r="AA146" s="43"/>
      <c r="AB146" s="183"/>
      <c r="AC146" s="226"/>
    </row>
    <row r="147" spans="1:29" s="72" customFormat="1" ht="30" customHeight="1" thickBot="1" x14ac:dyDescent="0.25">
      <c r="A147" s="66"/>
      <c r="B147" s="67">
        <v>10.199999999999999</v>
      </c>
      <c r="C147" s="68" t="s">
        <v>248</v>
      </c>
      <c r="D147" s="69">
        <v>15</v>
      </c>
      <c r="E147" s="70" t="s">
        <v>7</v>
      </c>
      <c r="F147" s="27"/>
      <c r="G147" s="70"/>
      <c r="H147" s="70"/>
      <c r="I147" s="70"/>
      <c r="J147" s="70"/>
      <c r="K147" s="268"/>
      <c r="L147" s="268"/>
      <c r="M147" s="214">
        <f t="shared" si="24"/>
        <v>0</v>
      </c>
      <c r="N147" s="169">
        <v>7500</v>
      </c>
      <c r="O147" s="308">
        <f t="shared" si="30"/>
        <v>0</v>
      </c>
      <c r="P147" s="71" t="e">
        <f>#REF!*F147</f>
        <v>#REF!</v>
      </c>
      <c r="Q147" s="142" t="e">
        <f>#REF!*G147</f>
        <v>#REF!</v>
      </c>
      <c r="R147" s="169" t="e">
        <f>#REF!*H147</f>
        <v>#REF!</v>
      </c>
      <c r="S147" s="161" t="e">
        <f>#REF!*I147</f>
        <v>#REF!</v>
      </c>
      <c r="T147" s="71" t="e">
        <f>#REF!*J147</f>
        <v>#REF!</v>
      </c>
      <c r="U147" s="71" t="e">
        <f>#REF!*K147</f>
        <v>#REF!</v>
      </c>
      <c r="V147" s="71" t="e">
        <f>#REF!*L147</f>
        <v>#REF!</v>
      </c>
      <c r="W147" s="134"/>
      <c r="X147" s="147"/>
      <c r="Y147" s="134"/>
      <c r="Z147" s="126"/>
      <c r="AA147" s="43"/>
      <c r="AB147" s="237"/>
      <c r="AC147" s="238"/>
    </row>
    <row r="148" spans="1:29" ht="25.5" customHeight="1" thickBot="1" x14ac:dyDescent="0.25">
      <c r="A148" s="17"/>
      <c r="B148" s="32">
        <v>10</v>
      </c>
      <c r="C148" s="33" t="s">
        <v>72</v>
      </c>
      <c r="D148" s="34"/>
      <c r="E148" s="35"/>
      <c r="F148" s="35"/>
      <c r="G148" s="35"/>
      <c r="H148" s="35"/>
      <c r="I148" s="35"/>
      <c r="J148" s="35"/>
      <c r="K148" s="263"/>
      <c r="L148" s="263"/>
      <c r="M148" s="213"/>
      <c r="N148" s="317"/>
      <c r="O148" s="303">
        <f>SUM(O146:O147)</f>
        <v>180000</v>
      </c>
      <c r="P148" s="208" t="e">
        <f t="shared" ref="P148:T148" si="31">SUM(P146:P147)</f>
        <v>#REF!</v>
      </c>
      <c r="Q148" s="208" t="e">
        <f t="shared" si="31"/>
        <v>#REF!</v>
      </c>
      <c r="R148" s="208" t="e">
        <f t="shared" si="31"/>
        <v>#REF!</v>
      </c>
      <c r="S148" s="208" t="e">
        <f t="shared" si="31"/>
        <v>#REF!</v>
      </c>
      <c r="T148" s="208" t="e">
        <f t="shared" si="31"/>
        <v>#REF!</v>
      </c>
      <c r="U148" s="208" t="e">
        <f t="shared" ref="U148:V148" si="32">SUM(U146:U147)</f>
        <v>#REF!</v>
      </c>
      <c r="V148" s="208" t="e">
        <f t="shared" si="32"/>
        <v>#REF!</v>
      </c>
      <c r="W148" s="131"/>
      <c r="X148" s="145"/>
      <c r="Y148" s="131"/>
      <c r="Z148" s="124"/>
      <c r="AA148" s="43"/>
      <c r="AB148" s="228"/>
      <c r="AC148" s="228"/>
    </row>
    <row r="149" spans="1:29" ht="26.25" customHeight="1" thickBot="1" x14ac:dyDescent="0.25">
      <c r="A149" s="17"/>
      <c r="B149" s="18">
        <v>11</v>
      </c>
      <c r="C149" s="19" t="s">
        <v>70</v>
      </c>
      <c r="D149" s="20"/>
      <c r="E149" s="21"/>
      <c r="F149" s="21"/>
      <c r="G149" s="21"/>
      <c r="H149" s="21"/>
      <c r="I149" s="21"/>
      <c r="J149" s="21"/>
      <c r="K149" s="121"/>
      <c r="L149" s="121"/>
      <c r="M149" s="91"/>
      <c r="N149" s="315"/>
      <c r="O149" s="301"/>
      <c r="P149" s="60"/>
      <c r="Q149" s="59"/>
      <c r="R149" s="167"/>
      <c r="S149" s="160"/>
      <c r="T149" s="22"/>
      <c r="U149" s="22"/>
      <c r="V149" s="22"/>
      <c r="W149" s="132"/>
      <c r="X149" s="146"/>
      <c r="Y149" s="132"/>
      <c r="Z149" s="125"/>
      <c r="AA149" s="43"/>
      <c r="AB149" s="225"/>
      <c r="AC149" s="225"/>
    </row>
    <row r="150" spans="1:29" ht="30" customHeight="1" thickBot="1" x14ac:dyDescent="0.25">
      <c r="A150" s="17"/>
      <c r="B150" s="24">
        <v>11.1</v>
      </c>
      <c r="C150" s="25" t="s">
        <v>74</v>
      </c>
      <c r="D150" s="26">
        <v>16</v>
      </c>
      <c r="E150" s="27" t="s">
        <v>7</v>
      </c>
      <c r="F150" s="27"/>
      <c r="G150" s="27"/>
      <c r="H150" s="27"/>
      <c r="I150" s="27"/>
      <c r="J150" s="31">
        <v>30</v>
      </c>
      <c r="K150" s="262"/>
      <c r="L150" s="262"/>
      <c r="M150" s="175">
        <f t="shared" si="24"/>
        <v>30</v>
      </c>
      <c r="N150" s="166">
        <v>4800</v>
      </c>
      <c r="O150" s="295">
        <f t="shared" ref="O150" si="33">N150*M150</f>
        <v>144000</v>
      </c>
      <c r="P150" s="62" t="e">
        <f>#REF!*F150</f>
        <v>#REF!</v>
      </c>
      <c r="Q150" s="140" t="e">
        <f>#REF!*G150</f>
        <v>#REF!</v>
      </c>
      <c r="R150" s="168" t="e">
        <f>#REF!*H150</f>
        <v>#REF!</v>
      </c>
      <c r="S150" s="120" t="e">
        <f>#REF!*I150</f>
        <v>#REF!</v>
      </c>
      <c r="T150" s="62" t="e">
        <f>#REF!*J150</f>
        <v>#REF!</v>
      </c>
      <c r="U150" s="62" t="e">
        <f>#REF!*K150</f>
        <v>#REF!</v>
      </c>
      <c r="V150" s="62" t="e">
        <f>#REF!*L150</f>
        <v>#REF!</v>
      </c>
      <c r="W150" s="133"/>
      <c r="X150" s="143"/>
      <c r="Y150" s="133"/>
      <c r="Z150" s="122"/>
      <c r="AA150" s="43"/>
      <c r="AB150" s="235"/>
      <c r="AC150" s="236"/>
    </row>
    <row r="151" spans="1:29" ht="25.5" customHeight="1" thickBot="1" x14ac:dyDescent="0.25">
      <c r="A151" s="17"/>
      <c r="B151" s="38">
        <v>11</v>
      </c>
      <c r="C151" s="39" t="s">
        <v>71</v>
      </c>
      <c r="D151" s="40"/>
      <c r="E151" s="41"/>
      <c r="F151" s="41"/>
      <c r="G151" s="41"/>
      <c r="H151" s="41"/>
      <c r="I151" s="41"/>
      <c r="J151" s="41"/>
      <c r="K151" s="265"/>
      <c r="L151" s="265"/>
      <c r="M151" s="90"/>
      <c r="N151" s="320"/>
      <c r="O151" s="309">
        <f>SUM(O150:O150)</f>
        <v>144000</v>
      </c>
      <c r="P151" s="57" t="e">
        <f>SUM(P150)</f>
        <v>#REF!</v>
      </c>
      <c r="Q151" s="63" t="e">
        <f>SUM(Q150)</f>
        <v>#REF!</v>
      </c>
      <c r="R151" s="65" t="e">
        <f t="shared" ref="R151:T151" si="34">SUM(R150)</f>
        <v>#REF!</v>
      </c>
      <c r="S151" s="159" t="e">
        <f t="shared" si="34"/>
        <v>#REF!</v>
      </c>
      <c r="T151" s="58" t="e">
        <f t="shared" si="34"/>
        <v>#REF!</v>
      </c>
      <c r="U151" s="58" t="e">
        <f t="shared" ref="U151:V151" si="35">SUM(U150)</f>
        <v>#REF!</v>
      </c>
      <c r="V151" s="58" t="e">
        <f t="shared" si="35"/>
        <v>#REF!</v>
      </c>
      <c r="W151" s="131"/>
      <c r="X151" s="145"/>
      <c r="Y151" s="131"/>
      <c r="Z151" s="124"/>
      <c r="AA151" s="43"/>
      <c r="AB151" s="229"/>
      <c r="AC151" s="229"/>
    </row>
    <row r="152" spans="1:29" ht="26.25" customHeight="1" thickBot="1" x14ac:dyDescent="0.25">
      <c r="A152" s="17"/>
      <c r="B152" s="18">
        <v>12</v>
      </c>
      <c r="C152" s="19" t="s">
        <v>251</v>
      </c>
      <c r="D152" s="20"/>
      <c r="E152" s="21"/>
      <c r="F152" s="21"/>
      <c r="G152" s="21"/>
      <c r="H152" s="21"/>
      <c r="I152" s="21"/>
      <c r="J152" s="21"/>
      <c r="K152" s="121"/>
      <c r="L152" s="121"/>
      <c r="M152" s="91"/>
      <c r="N152" s="315"/>
      <c r="O152" s="301"/>
      <c r="P152" s="60"/>
      <c r="Q152" s="59"/>
      <c r="R152" s="167"/>
      <c r="S152" s="160"/>
      <c r="T152" s="22"/>
      <c r="U152" s="22"/>
      <c r="V152" s="22"/>
      <c r="W152" s="132"/>
      <c r="X152" s="146"/>
      <c r="Y152" s="132"/>
      <c r="Z152" s="125"/>
      <c r="AA152" s="43"/>
      <c r="AB152" s="225"/>
      <c r="AC152" s="225"/>
    </row>
    <row r="153" spans="1:29" ht="30" customHeight="1" x14ac:dyDescent="0.2">
      <c r="A153" s="17"/>
      <c r="B153" s="24">
        <v>12.1</v>
      </c>
      <c r="C153" s="25" t="s">
        <v>253</v>
      </c>
      <c r="D153" s="26">
        <v>17</v>
      </c>
      <c r="E153" s="27" t="s">
        <v>7</v>
      </c>
      <c r="F153" s="27"/>
      <c r="G153" s="27"/>
      <c r="H153" s="27"/>
      <c r="I153" s="27"/>
      <c r="J153" s="27"/>
      <c r="K153" s="262"/>
      <c r="L153" s="262"/>
      <c r="M153" s="175">
        <f t="shared" si="24"/>
        <v>0</v>
      </c>
      <c r="N153" s="166">
        <v>45800</v>
      </c>
      <c r="O153" s="295">
        <f t="shared" ref="O153:O154" si="36">N153*M153</f>
        <v>0</v>
      </c>
      <c r="P153" s="62" t="e">
        <f>#REF!*F153</f>
        <v>#REF!</v>
      </c>
      <c r="Q153" s="140" t="e">
        <f>#REF!*G153</f>
        <v>#REF!</v>
      </c>
      <c r="R153" s="168" t="e">
        <f>#REF!*H153</f>
        <v>#REF!</v>
      </c>
      <c r="S153" s="120" t="e">
        <f>#REF!*I153</f>
        <v>#REF!</v>
      </c>
      <c r="T153" s="62" t="e">
        <f>#REF!*J153</f>
        <v>#REF!</v>
      </c>
      <c r="U153" s="62" t="e">
        <f>#REF!*K153</f>
        <v>#REF!</v>
      </c>
      <c r="V153" s="62" t="e">
        <f>#REF!*L153</f>
        <v>#REF!</v>
      </c>
      <c r="W153" s="133"/>
      <c r="X153" s="143"/>
      <c r="Y153" s="133"/>
      <c r="Z153" s="122"/>
      <c r="AA153" s="43"/>
      <c r="AB153" s="183"/>
      <c r="AC153" s="226"/>
    </row>
    <row r="154" spans="1:29" ht="30" customHeight="1" thickBot="1" x14ac:dyDescent="0.25">
      <c r="A154" s="17"/>
      <c r="B154" s="24">
        <v>12.2</v>
      </c>
      <c r="C154" s="25" t="s">
        <v>254</v>
      </c>
      <c r="D154" s="26">
        <v>17</v>
      </c>
      <c r="E154" s="27" t="s">
        <v>7</v>
      </c>
      <c r="F154" s="27"/>
      <c r="G154" s="27"/>
      <c r="H154" s="27"/>
      <c r="I154" s="27"/>
      <c r="J154" s="27"/>
      <c r="K154" s="262"/>
      <c r="L154" s="262"/>
      <c r="M154" s="175">
        <f t="shared" si="24"/>
        <v>0</v>
      </c>
      <c r="N154" s="166">
        <v>4800</v>
      </c>
      <c r="O154" s="295">
        <f t="shared" si="36"/>
        <v>0</v>
      </c>
      <c r="P154" s="62" t="e">
        <f>#REF!*F154</f>
        <v>#REF!</v>
      </c>
      <c r="Q154" s="140" t="e">
        <f>#REF!*G154</f>
        <v>#REF!</v>
      </c>
      <c r="R154" s="168" t="e">
        <f>#REF!*H154</f>
        <v>#REF!</v>
      </c>
      <c r="S154" s="120" t="e">
        <f>#REF!*I154</f>
        <v>#REF!</v>
      </c>
      <c r="T154" s="62" t="e">
        <f>#REF!*J154</f>
        <v>#REF!</v>
      </c>
      <c r="U154" s="62" t="e">
        <f>#REF!*K154</f>
        <v>#REF!</v>
      </c>
      <c r="V154" s="62" t="e">
        <f>#REF!*L154</f>
        <v>#REF!</v>
      </c>
      <c r="W154" s="133"/>
      <c r="X154" s="143"/>
      <c r="Y154" s="133"/>
      <c r="Z154" s="122"/>
      <c r="AA154" s="43"/>
      <c r="AB154" s="184"/>
      <c r="AC154" s="227"/>
    </row>
    <row r="155" spans="1:29" ht="25.5" customHeight="1" thickBot="1" x14ac:dyDescent="0.25">
      <c r="A155" s="17"/>
      <c r="B155" s="38">
        <v>12</v>
      </c>
      <c r="C155" s="39" t="s">
        <v>252</v>
      </c>
      <c r="D155" s="40"/>
      <c r="E155" s="41"/>
      <c r="F155" s="41"/>
      <c r="G155" s="41"/>
      <c r="H155" s="41"/>
      <c r="I155" s="41"/>
      <c r="J155" s="41"/>
      <c r="K155" s="265"/>
      <c r="L155" s="265"/>
      <c r="M155" s="90"/>
      <c r="N155" s="320"/>
      <c r="O155" s="309">
        <f>SUM(O153:O154)</f>
        <v>0</v>
      </c>
      <c r="P155" s="209" t="e">
        <f t="shared" ref="P155:T155" si="37">SUM(P153:P154)</f>
        <v>#REF!</v>
      </c>
      <c r="Q155" s="209" t="e">
        <f t="shared" si="37"/>
        <v>#REF!</v>
      </c>
      <c r="R155" s="209" t="e">
        <f t="shared" si="37"/>
        <v>#REF!</v>
      </c>
      <c r="S155" s="209" t="e">
        <f t="shared" si="37"/>
        <v>#REF!</v>
      </c>
      <c r="T155" s="209" t="e">
        <f t="shared" si="37"/>
        <v>#REF!</v>
      </c>
      <c r="U155" s="209" t="e">
        <f t="shared" ref="U155:V155" si="38">SUM(U153:U154)</f>
        <v>#REF!</v>
      </c>
      <c r="V155" s="209" t="e">
        <f t="shared" si="38"/>
        <v>#REF!</v>
      </c>
      <c r="W155" s="131"/>
      <c r="X155" s="145"/>
      <c r="Y155" s="131"/>
      <c r="Z155" s="124"/>
      <c r="AA155" s="43"/>
      <c r="AB155" s="229"/>
      <c r="AC155" s="229"/>
    </row>
    <row r="156" spans="1:29" ht="26.25" customHeight="1" thickBot="1" x14ac:dyDescent="0.25">
      <c r="A156" s="17"/>
      <c r="B156" s="46">
        <v>13</v>
      </c>
      <c r="C156" s="110" t="s">
        <v>83</v>
      </c>
      <c r="D156" s="111"/>
      <c r="E156" s="47"/>
      <c r="F156" s="47"/>
      <c r="G156" s="47"/>
      <c r="H156" s="47"/>
      <c r="I156" s="47"/>
      <c r="J156" s="47"/>
      <c r="K156" s="266"/>
      <c r="L156" s="266"/>
      <c r="M156" s="112"/>
      <c r="N156" s="318"/>
      <c r="O156" s="306"/>
      <c r="P156" s="60"/>
      <c r="Q156" s="59"/>
      <c r="R156" s="167"/>
      <c r="S156" s="160"/>
      <c r="T156" s="22"/>
      <c r="U156" s="22"/>
      <c r="V156" s="22"/>
      <c r="W156" s="132"/>
      <c r="X156" s="146"/>
      <c r="Y156" s="132"/>
      <c r="Z156" s="125"/>
      <c r="AA156" s="43"/>
      <c r="AB156" s="225"/>
      <c r="AC156" s="225"/>
    </row>
    <row r="157" spans="1:29" ht="30" customHeight="1" x14ac:dyDescent="0.2">
      <c r="A157" s="17"/>
      <c r="B157" s="44">
        <v>13.1</v>
      </c>
      <c r="C157" s="116" t="s">
        <v>84</v>
      </c>
      <c r="D157" s="117">
        <v>18.100000000000001</v>
      </c>
      <c r="E157" s="45" t="s">
        <v>7</v>
      </c>
      <c r="F157" s="45"/>
      <c r="G157" s="45"/>
      <c r="H157" s="45"/>
      <c r="I157" s="45"/>
      <c r="J157" s="45"/>
      <c r="K157" s="267"/>
      <c r="L157" s="267"/>
      <c r="M157" s="174">
        <f t="shared" si="24"/>
        <v>0</v>
      </c>
      <c r="N157" s="165">
        <v>4500</v>
      </c>
      <c r="O157" s="294">
        <f t="shared" ref="O157:O160" si="39">N157*M157</f>
        <v>0</v>
      </c>
      <c r="P157" s="156" t="e">
        <f>#REF!*F157</f>
        <v>#REF!</v>
      </c>
      <c r="Q157" s="139" t="e">
        <f>#REF!*G157</f>
        <v>#REF!</v>
      </c>
      <c r="R157" s="166" t="e">
        <f>#REF!*H157</f>
        <v>#REF!</v>
      </c>
      <c r="S157" s="156" t="e">
        <f>#REF!*I157</f>
        <v>#REF!</v>
      </c>
      <c r="T157" s="79" t="e">
        <f>#REF!*J157</f>
        <v>#REF!</v>
      </c>
      <c r="U157" s="79" t="e">
        <f>#REF!*K157</f>
        <v>#REF!</v>
      </c>
      <c r="V157" s="79" t="e">
        <f>#REF!*L157</f>
        <v>#REF!</v>
      </c>
      <c r="W157" s="133"/>
      <c r="X157" s="143"/>
      <c r="Y157" s="133"/>
      <c r="Z157" s="122"/>
      <c r="AA157" s="43"/>
      <c r="AB157" s="183"/>
      <c r="AC157" s="226"/>
    </row>
    <row r="158" spans="1:29" ht="30" customHeight="1" x14ac:dyDescent="0.2">
      <c r="A158" s="17"/>
      <c r="B158" s="28">
        <v>13.2</v>
      </c>
      <c r="C158" s="29" t="s">
        <v>85</v>
      </c>
      <c r="D158" s="30">
        <v>18.2</v>
      </c>
      <c r="E158" s="31" t="s">
        <v>7</v>
      </c>
      <c r="F158" s="31"/>
      <c r="G158" s="31">
        <v>7</v>
      </c>
      <c r="H158" s="31"/>
      <c r="I158" s="31"/>
      <c r="J158" s="31">
        <v>6</v>
      </c>
      <c r="K158" s="269"/>
      <c r="L158" s="269"/>
      <c r="M158" s="177">
        <f t="shared" si="24"/>
        <v>13</v>
      </c>
      <c r="N158" s="299">
        <v>5150</v>
      </c>
      <c r="O158" s="295">
        <f t="shared" si="39"/>
        <v>66950</v>
      </c>
      <c r="P158" s="156" t="e">
        <f>#REF!*F158</f>
        <v>#REF!</v>
      </c>
      <c r="Q158" s="139" t="e">
        <f>#REF!*G158</f>
        <v>#REF!</v>
      </c>
      <c r="R158" s="166" t="e">
        <f>#REF!*H158</f>
        <v>#REF!</v>
      </c>
      <c r="S158" s="156" t="e">
        <f>#REF!*I158</f>
        <v>#REF!</v>
      </c>
      <c r="T158" s="79" t="e">
        <f>#REF!*J158</f>
        <v>#REF!</v>
      </c>
      <c r="U158" s="79" t="e">
        <f>#REF!*K158</f>
        <v>#REF!</v>
      </c>
      <c r="V158" s="79" t="e">
        <f>#REF!*L158</f>
        <v>#REF!</v>
      </c>
      <c r="W158" s="133"/>
      <c r="X158" s="143"/>
      <c r="Y158" s="133"/>
      <c r="Z158" s="122"/>
      <c r="AA158" s="43"/>
      <c r="AB158" s="54"/>
      <c r="AC158" s="223"/>
    </row>
    <row r="159" spans="1:29" ht="30" customHeight="1" x14ac:dyDescent="0.2">
      <c r="A159" s="17"/>
      <c r="B159" s="28">
        <v>13.3</v>
      </c>
      <c r="C159" s="29" t="s">
        <v>188</v>
      </c>
      <c r="D159" s="30">
        <v>18.3</v>
      </c>
      <c r="E159" s="31" t="s">
        <v>7</v>
      </c>
      <c r="F159" s="31"/>
      <c r="G159" s="31"/>
      <c r="H159" s="31"/>
      <c r="I159" s="31"/>
      <c r="J159" s="31"/>
      <c r="K159" s="269"/>
      <c r="L159" s="269"/>
      <c r="M159" s="177">
        <f t="shared" si="24"/>
        <v>0</v>
      </c>
      <c r="N159" s="299">
        <v>2950</v>
      </c>
      <c r="O159" s="295">
        <f t="shared" si="39"/>
        <v>0</v>
      </c>
      <c r="P159" s="156" t="e">
        <f>#REF!*F159</f>
        <v>#REF!</v>
      </c>
      <c r="Q159" s="139" t="e">
        <f>#REF!*G159</f>
        <v>#REF!</v>
      </c>
      <c r="R159" s="166" t="e">
        <f>#REF!*H159</f>
        <v>#REF!</v>
      </c>
      <c r="S159" s="156" t="e">
        <f>#REF!*I159</f>
        <v>#REF!</v>
      </c>
      <c r="T159" s="79" t="e">
        <f>#REF!*J159</f>
        <v>#REF!</v>
      </c>
      <c r="U159" s="79" t="e">
        <f>#REF!*K159</f>
        <v>#REF!</v>
      </c>
      <c r="V159" s="79" t="e">
        <f>#REF!*L159</f>
        <v>#REF!</v>
      </c>
      <c r="W159" s="133"/>
      <c r="X159" s="143"/>
      <c r="Y159" s="133"/>
      <c r="Z159" s="122"/>
      <c r="AA159" s="43"/>
      <c r="AB159" s="54"/>
      <c r="AC159" s="223"/>
    </row>
    <row r="160" spans="1:29" ht="30" customHeight="1" thickBot="1" x14ac:dyDescent="0.25">
      <c r="A160" s="17"/>
      <c r="B160" s="48">
        <v>13.4</v>
      </c>
      <c r="C160" s="118" t="s">
        <v>249</v>
      </c>
      <c r="D160" s="119">
        <v>18.399999999999999</v>
      </c>
      <c r="E160" s="49" t="s">
        <v>7</v>
      </c>
      <c r="F160" s="49"/>
      <c r="G160" s="49"/>
      <c r="H160" s="49"/>
      <c r="I160" s="49"/>
      <c r="J160" s="49"/>
      <c r="K160" s="270"/>
      <c r="L160" s="270"/>
      <c r="M160" s="215">
        <f t="shared" si="24"/>
        <v>0</v>
      </c>
      <c r="N160" s="300">
        <v>3950</v>
      </c>
      <c r="O160" s="296">
        <f t="shared" si="39"/>
        <v>0</v>
      </c>
      <c r="P160" s="156" t="e">
        <f>#REF!*F160</f>
        <v>#REF!</v>
      </c>
      <c r="Q160" s="139" t="e">
        <f>#REF!*G160</f>
        <v>#REF!</v>
      </c>
      <c r="R160" s="166" t="e">
        <f>#REF!*H160</f>
        <v>#REF!</v>
      </c>
      <c r="S160" s="156" t="e">
        <f>#REF!*I160</f>
        <v>#REF!</v>
      </c>
      <c r="T160" s="79" t="e">
        <f>#REF!*J160</f>
        <v>#REF!</v>
      </c>
      <c r="U160" s="79" t="e">
        <f>#REF!*K160</f>
        <v>#REF!</v>
      </c>
      <c r="V160" s="79" t="e">
        <f>#REF!*L160</f>
        <v>#REF!</v>
      </c>
      <c r="W160" s="133"/>
      <c r="X160" s="143"/>
      <c r="Y160" s="133"/>
      <c r="Z160" s="122"/>
      <c r="AA160" s="43"/>
      <c r="AB160" s="184"/>
      <c r="AC160" s="227"/>
    </row>
    <row r="161" spans="1:29" ht="25.5" customHeight="1" thickBot="1" x14ac:dyDescent="0.25">
      <c r="A161" s="17"/>
      <c r="B161" s="51">
        <v>13</v>
      </c>
      <c r="C161" s="113" t="s">
        <v>250</v>
      </c>
      <c r="D161" s="114"/>
      <c r="E161" s="52"/>
      <c r="F161" s="52"/>
      <c r="G161" s="52"/>
      <c r="H161" s="52"/>
      <c r="I161" s="52"/>
      <c r="J161" s="52"/>
      <c r="K161" s="271"/>
      <c r="L161" s="271"/>
      <c r="M161" s="115"/>
      <c r="N161" s="319"/>
      <c r="O161" s="307">
        <f t="shared" ref="O161:T161" si="40">SUM(O157:O160)</f>
        <v>66950</v>
      </c>
      <c r="P161" s="57" t="e">
        <f t="shared" si="40"/>
        <v>#REF!</v>
      </c>
      <c r="Q161" s="63" t="e">
        <f t="shared" si="40"/>
        <v>#REF!</v>
      </c>
      <c r="R161" s="65" t="e">
        <f t="shared" si="40"/>
        <v>#REF!</v>
      </c>
      <c r="S161" s="159" t="e">
        <f t="shared" si="40"/>
        <v>#REF!</v>
      </c>
      <c r="T161" s="58" t="e">
        <f t="shared" si="40"/>
        <v>#REF!</v>
      </c>
      <c r="U161" s="58" t="e">
        <f t="shared" ref="U161:V161" si="41">SUM(U157:U160)</f>
        <v>#REF!</v>
      </c>
      <c r="V161" s="58" t="e">
        <f t="shared" si="41"/>
        <v>#REF!</v>
      </c>
      <c r="W161" s="131"/>
      <c r="X161" s="145"/>
      <c r="Y161" s="131"/>
      <c r="Z161" s="124"/>
      <c r="AA161" s="43"/>
      <c r="AB161" s="229"/>
      <c r="AC161" s="229"/>
    </row>
    <row r="162" spans="1:29" ht="26.25" customHeight="1" thickBot="1" x14ac:dyDescent="0.25">
      <c r="A162" s="17"/>
      <c r="B162" s="46">
        <v>14</v>
      </c>
      <c r="C162" s="19" t="s">
        <v>189</v>
      </c>
      <c r="D162" s="20"/>
      <c r="E162" s="21"/>
      <c r="F162" s="21"/>
      <c r="G162" s="47"/>
      <c r="H162" s="47"/>
      <c r="I162" s="47"/>
      <c r="J162" s="47"/>
      <c r="K162" s="266"/>
      <c r="L162" s="266"/>
      <c r="M162" s="91"/>
      <c r="N162" s="318"/>
      <c r="O162" s="306"/>
      <c r="P162" s="81"/>
      <c r="Q162" s="64"/>
      <c r="R162" s="170"/>
      <c r="S162" s="162"/>
      <c r="T162" s="82"/>
      <c r="U162" s="82"/>
      <c r="V162" s="82"/>
      <c r="W162" s="132"/>
      <c r="X162" s="146"/>
      <c r="Y162" s="132"/>
      <c r="Z162" s="125"/>
      <c r="AA162" s="43"/>
      <c r="AB162" s="225"/>
      <c r="AC162" s="225"/>
    </row>
    <row r="163" spans="1:29" s="72" customFormat="1" ht="30" customHeight="1" x14ac:dyDescent="0.2">
      <c r="A163" s="66"/>
      <c r="B163" s="73">
        <v>14.1</v>
      </c>
      <c r="C163" s="153" t="s">
        <v>128</v>
      </c>
      <c r="D163" s="154">
        <v>19.100000000000001</v>
      </c>
      <c r="E163" s="74" t="s">
        <v>7</v>
      </c>
      <c r="F163" s="45"/>
      <c r="G163" s="74"/>
      <c r="H163" s="74"/>
      <c r="I163" s="74"/>
      <c r="J163" s="74"/>
      <c r="K163" s="272"/>
      <c r="L163" s="272"/>
      <c r="M163" s="216">
        <f t="shared" si="24"/>
        <v>0</v>
      </c>
      <c r="N163" s="165">
        <v>55000</v>
      </c>
      <c r="O163" s="310">
        <f t="shared" ref="O163:O166" si="42">N163*M163</f>
        <v>0</v>
      </c>
      <c r="P163" s="85" t="e">
        <f>#REF!*F163</f>
        <v>#REF!</v>
      </c>
      <c r="Q163" s="157" t="e">
        <f>#REF!*G163</f>
        <v>#REF!</v>
      </c>
      <c r="R163" s="171" t="e">
        <f>#REF!*H163</f>
        <v>#REF!</v>
      </c>
      <c r="S163" s="163" t="e">
        <f>#REF!*I163</f>
        <v>#REF!</v>
      </c>
      <c r="T163" s="84" t="e">
        <f>#REF!*J163</f>
        <v>#REF!</v>
      </c>
      <c r="U163" s="84" t="e">
        <f>#REF!*K163</f>
        <v>#REF!</v>
      </c>
      <c r="V163" s="84" t="e">
        <f>#REF!*L163</f>
        <v>#REF!</v>
      </c>
      <c r="W163" s="134"/>
      <c r="X163" s="147"/>
      <c r="Y163" s="134"/>
      <c r="Z163" s="126"/>
      <c r="AA163" s="43"/>
      <c r="AB163" s="187"/>
      <c r="AC163" s="230"/>
    </row>
    <row r="164" spans="1:29" s="72" customFormat="1" ht="30" customHeight="1" x14ac:dyDescent="0.2">
      <c r="A164" s="66"/>
      <c r="B164" s="75">
        <v>14.2</v>
      </c>
      <c r="C164" s="76" t="s">
        <v>129</v>
      </c>
      <c r="D164" s="77">
        <v>19.2</v>
      </c>
      <c r="E164" s="78" t="s">
        <v>7</v>
      </c>
      <c r="F164" s="31"/>
      <c r="G164" s="78"/>
      <c r="H164" s="78"/>
      <c r="I164" s="78"/>
      <c r="J164" s="78"/>
      <c r="K164" s="273"/>
      <c r="L164" s="273"/>
      <c r="M164" s="217">
        <f t="shared" si="24"/>
        <v>0</v>
      </c>
      <c r="N164" s="299">
        <v>45000</v>
      </c>
      <c r="O164" s="308">
        <f t="shared" si="42"/>
        <v>0</v>
      </c>
      <c r="P164" s="86" t="e">
        <f>#REF!*F164</f>
        <v>#REF!</v>
      </c>
      <c r="Q164" s="158" t="e">
        <f>#REF!*G164</f>
        <v>#REF!</v>
      </c>
      <c r="R164" s="172" t="e">
        <f>#REF!*H164</f>
        <v>#REF!</v>
      </c>
      <c r="S164" s="164" t="e">
        <f>#REF!*I164</f>
        <v>#REF!</v>
      </c>
      <c r="T164" s="83" t="e">
        <f>#REF!*J164</f>
        <v>#REF!</v>
      </c>
      <c r="U164" s="83" t="e">
        <f>#REF!*K164</f>
        <v>#REF!</v>
      </c>
      <c r="V164" s="83" t="e">
        <f>#REF!*L164</f>
        <v>#REF!</v>
      </c>
      <c r="W164" s="134"/>
      <c r="X164" s="147"/>
      <c r="Y164" s="134"/>
      <c r="Z164" s="126"/>
      <c r="AA164" s="43"/>
      <c r="AB164" s="188"/>
      <c r="AC164" s="231"/>
    </row>
    <row r="165" spans="1:29" s="72" customFormat="1" ht="30" customHeight="1" x14ac:dyDescent="0.2">
      <c r="A165" s="66"/>
      <c r="B165" s="75">
        <v>14.3</v>
      </c>
      <c r="C165" s="76" t="s">
        <v>102</v>
      </c>
      <c r="D165" s="77">
        <v>19.3</v>
      </c>
      <c r="E165" s="78" t="s">
        <v>7</v>
      </c>
      <c r="F165" s="31"/>
      <c r="G165" s="78"/>
      <c r="H165" s="78"/>
      <c r="I165" s="78"/>
      <c r="J165" s="78"/>
      <c r="K165" s="273"/>
      <c r="L165" s="273"/>
      <c r="M165" s="217">
        <f t="shared" si="24"/>
        <v>0</v>
      </c>
      <c r="N165" s="299">
        <v>23000</v>
      </c>
      <c r="O165" s="308">
        <f t="shared" si="42"/>
        <v>0</v>
      </c>
      <c r="P165" s="86" t="e">
        <f>#REF!*F165</f>
        <v>#REF!</v>
      </c>
      <c r="Q165" s="158" t="e">
        <f>#REF!*G165</f>
        <v>#REF!</v>
      </c>
      <c r="R165" s="172" t="e">
        <f>#REF!*H165</f>
        <v>#REF!</v>
      </c>
      <c r="S165" s="164" t="e">
        <f>#REF!*I165</f>
        <v>#REF!</v>
      </c>
      <c r="T165" s="83" t="e">
        <f>#REF!*J165</f>
        <v>#REF!</v>
      </c>
      <c r="U165" s="83" t="e">
        <f>#REF!*K165</f>
        <v>#REF!</v>
      </c>
      <c r="V165" s="83" t="e">
        <f>#REF!*L165</f>
        <v>#REF!</v>
      </c>
      <c r="W165" s="134"/>
      <c r="X165" s="147"/>
      <c r="Y165" s="134"/>
      <c r="Z165" s="126"/>
      <c r="AA165" s="43"/>
      <c r="AB165" s="188"/>
      <c r="AC165" s="231"/>
    </row>
    <row r="166" spans="1:29" s="72" customFormat="1" ht="30" customHeight="1" thickBot="1" x14ac:dyDescent="0.25">
      <c r="A166" s="66"/>
      <c r="B166" s="239">
        <v>14.4</v>
      </c>
      <c r="C166" s="240" t="s">
        <v>103</v>
      </c>
      <c r="D166" s="241">
        <v>19.399999999999999</v>
      </c>
      <c r="E166" s="242" t="s">
        <v>190</v>
      </c>
      <c r="F166" s="89"/>
      <c r="G166" s="242"/>
      <c r="H166" s="242"/>
      <c r="I166" s="242"/>
      <c r="J166" s="242"/>
      <c r="K166" s="274"/>
      <c r="L166" s="274"/>
      <c r="M166" s="243">
        <f t="shared" si="24"/>
        <v>0</v>
      </c>
      <c r="N166" s="321">
        <v>450</v>
      </c>
      <c r="O166" s="311">
        <f t="shared" si="42"/>
        <v>0</v>
      </c>
      <c r="P166" s="244" t="e">
        <f>#REF!*F166</f>
        <v>#REF!</v>
      </c>
      <c r="Q166" s="245" t="e">
        <f>#REF!*G166</f>
        <v>#REF!</v>
      </c>
      <c r="R166" s="246" t="e">
        <f>#REF!*H166</f>
        <v>#REF!</v>
      </c>
      <c r="S166" s="247" t="e">
        <f>#REF!*I166</f>
        <v>#REF!</v>
      </c>
      <c r="T166" s="248" t="e">
        <f>#REF!*J166</f>
        <v>#REF!</v>
      </c>
      <c r="U166" s="248" t="e">
        <f>#REF!*K166</f>
        <v>#REF!</v>
      </c>
      <c r="V166" s="248" t="e">
        <f>#REF!*L166</f>
        <v>#REF!</v>
      </c>
      <c r="W166" s="249"/>
      <c r="X166" s="250"/>
      <c r="Y166" s="249"/>
      <c r="Z166" s="251"/>
      <c r="AA166" s="43"/>
      <c r="AB166" s="188"/>
      <c r="AC166" s="231"/>
    </row>
    <row r="167" spans="1:29" ht="25.5" customHeight="1" thickBot="1" x14ac:dyDescent="0.25">
      <c r="A167" s="17"/>
      <c r="B167" s="38">
        <v>14</v>
      </c>
      <c r="C167" s="39" t="s">
        <v>211</v>
      </c>
      <c r="D167" s="40"/>
      <c r="E167" s="41"/>
      <c r="F167" s="41"/>
      <c r="G167" s="41"/>
      <c r="H167" s="41"/>
      <c r="I167" s="41"/>
      <c r="J167" s="41"/>
      <c r="K167" s="265"/>
      <c r="L167" s="265"/>
      <c r="M167" s="90"/>
      <c r="N167" s="320"/>
      <c r="O167" s="309">
        <f t="shared" ref="O167:T167" si="43">SUM(O163:O166)</f>
        <v>0</v>
      </c>
      <c r="P167" s="57" t="e">
        <f t="shared" si="43"/>
        <v>#REF!</v>
      </c>
      <c r="Q167" s="63" t="e">
        <f t="shared" si="43"/>
        <v>#REF!</v>
      </c>
      <c r="R167" s="65" t="e">
        <f t="shared" si="43"/>
        <v>#REF!</v>
      </c>
      <c r="S167" s="159" t="e">
        <f t="shared" si="43"/>
        <v>#REF!</v>
      </c>
      <c r="T167" s="58" t="e">
        <f t="shared" si="43"/>
        <v>#REF!</v>
      </c>
      <c r="U167" s="58" t="e">
        <f t="shared" ref="U167:V167" si="44">SUM(U163:U166)</f>
        <v>#REF!</v>
      </c>
      <c r="V167" s="58" t="e">
        <f t="shared" si="44"/>
        <v>#REF!</v>
      </c>
      <c r="W167" s="137"/>
      <c r="X167" s="152"/>
      <c r="Y167" s="137"/>
      <c r="Z167" s="128"/>
      <c r="AA167" s="43"/>
      <c r="AB167" s="229"/>
      <c r="AC167" s="229"/>
    </row>
    <row r="168" spans="1:29" ht="26.25" customHeight="1" thickBot="1" x14ac:dyDescent="0.25">
      <c r="A168" s="17"/>
      <c r="B168" s="46">
        <v>16</v>
      </c>
      <c r="C168" s="110" t="s">
        <v>86</v>
      </c>
      <c r="D168" s="111"/>
      <c r="E168" s="47"/>
      <c r="F168" s="47"/>
      <c r="G168" s="47"/>
      <c r="H168" s="47"/>
      <c r="I168" s="47"/>
      <c r="J168" s="47"/>
      <c r="K168" s="266"/>
      <c r="L168" s="266"/>
      <c r="M168" s="112"/>
      <c r="N168" s="318"/>
      <c r="O168" s="306"/>
      <c r="P168" s="60"/>
      <c r="Q168" s="59"/>
      <c r="R168" s="167"/>
      <c r="S168" s="160"/>
      <c r="T168" s="22"/>
      <c r="U168" s="22"/>
      <c r="V168" s="22"/>
      <c r="W168" s="132"/>
      <c r="X168" s="146"/>
      <c r="Y168" s="132"/>
      <c r="Z168" s="125"/>
      <c r="AA168" s="43"/>
      <c r="AB168" s="225"/>
      <c r="AC168" s="225"/>
    </row>
    <row r="169" spans="1:29" ht="30" customHeight="1" x14ac:dyDescent="0.2">
      <c r="A169" s="17"/>
      <c r="B169" s="44">
        <v>16.100000000000001</v>
      </c>
      <c r="C169" s="116" t="s">
        <v>330</v>
      </c>
      <c r="D169" s="117">
        <v>20.2</v>
      </c>
      <c r="E169" s="45" t="s">
        <v>13</v>
      </c>
      <c r="F169" s="45">
        <v>1</v>
      </c>
      <c r="G169" s="45"/>
      <c r="H169" s="45"/>
      <c r="I169" s="45"/>
      <c r="J169" s="45"/>
      <c r="K169" s="267"/>
      <c r="L169" s="267"/>
      <c r="M169" s="174">
        <f t="shared" si="24"/>
        <v>1</v>
      </c>
      <c r="N169" s="165">
        <v>64500</v>
      </c>
      <c r="O169" s="294">
        <f t="shared" ref="O169:O180" si="45">N169*M169</f>
        <v>64500</v>
      </c>
      <c r="P169" s="120" t="e">
        <f>#REF!*F169</f>
        <v>#REF!</v>
      </c>
      <c r="Q169" s="140" t="e">
        <f>#REF!*G169</f>
        <v>#REF!</v>
      </c>
      <c r="R169" s="168" t="e">
        <f>#REF!*H169</f>
        <v>#REF!</v>
      </c>
      <c r="S169" s="120" t="e">
        <f>#REF!*I169</f>
        <v>#REF!</v>
      </c>
      <c r="T169" s="62" t="e">
        <f>#REF!*J169</f>
        <v>#REF!</v>
      </c>
      <c r="U169" s="62" t="e">
        <f>#REF!*K169</f>
        <v>#REF!</v>
      </c>
      <c r="V169" s="62" t="e">
        <f>#REF!*L169</f>
        <v>#REF!</v>
      </c>
      <c r="W169" s="133"/>
      <c r="X169" s="143"/>
      <c r="Y169" s="133"/>
      <c r="Z169" s="122"/>
      <c r="AA169" s="43"/>
      <c r="AB169" s="183"/>
      <c r="AC169" s="226"/>
    </row>
    <row r="170" spans="1:29" ht="30" customHeight="1" x14ac:dyDescent="0.2">
      <c r="A170" s="17"/>
      <c r="B170" s="28">
        <v>16.2</v>
      </c>
      <c r="C170" s="29" t="s">
        <v>329</v>
      </c>
      <c r="D170" s="30">
        <v>20.2</v>
      </c>
      <c r="E170" s="31" t="s">
        <v>13</v>
      </c>
      <c r="F170" s="31">
        <v>1</v>
      </c>
      <c r="G170" s="31"/>
      <c r="H170" s="31"/>
      <c r="I170" s="31"/>
      <c r="J170" s="31"/>
      <c r="K170" s="269"/>
      <c r="L170" s="269"/>
      <c r="M170" s="177">
        <f t="shared" si="24"/>
        <v>1</v>
      </c>
      <c r="N170" s="299">
        <v>51000</v>
      </c>
      <c r="O170" s="295">
        <f t="shared" si="45"/>
        <v>51000</v>
      </c>
      <c r="P170" s="120" t="e">
        <f>#REF!*F170</f>
        <v>#REF!</v>
      </c>
      <c r="Q170" s="140" t="e">
        <f>#REF!*G170</f>
        <v>#REF!</v>
      </c>
      <c r="R170" s="168" t="e">
        <f>#REF!*H170</f>
        <v>#REF!</v>
      </c>
      <c r="S170" s="120" t="e">
        <f>#REF!*I170</f>
        <v>#REF!</v>
      </c>
      <c r="T170" s="62" t="e">
        <f>#REF!*J170</f>
        <v>#REF!</v>
      </c>
      <c r="U170" s="62" t="e">
        <f>#REF!*K170</f>
        <v>#REF!</v>
      </c>
      <c r="V170" s="62" t="e">
        <f>#REF!*L170</f>
        <v>#REF!</v>
      </c>
      <c r="W170" s="133"/>
      <c r="X170" s="143"/>
      <c r="Y170" s="133"/>
      <c r="Z170" s="122"/>
      <c r="AA170" s="43"/>
      <c r="AB170" s="54"/>
      <c r="AC170" s="223"/>
    </row>
    <row r="171" spans="1:29" ht="30" customHeight="1" x14ac:dyDescent="0.2">
      <c r="A171" s="17"/>
      <c r="B171" s="28">
        <v>16.3</v>
      </c>
      <c r="C171" s="29" t="s">
        <v>88</v>
      </c>
      <c r="D171" s="30">
        <v>20.3</v>
      </c>
      <c r="E171" s="31" t="s">
        <v>7</v>
      </c>
      <c r="F171" s="31">
        <v>2</v>
      </c>
      <c r="G171" s="31"/>
      <c r="H171" s="31"/>
      <c r="I171" s="31"/>
      <c r="J171" s="31"/>
      <c r="K171" s="269"/>
      <c r="L171" s="269"/>
      <c r="M171" s="177">
        <f t="shared" si="24"/>
        <v>2</v>
      </c>
      <c r="N171" s="299">
        <v>5000</v>
      </c>
      <c r="O171" s="295">
        <f t="shared" si="45"/>
        <v>10000</v>
      </c>
      <c r="P171" s="120" t="e">
        <f>#REF!*F171</f>
        <v>#REF!</v>
      </c>
      <c r="Q171" s="140" t="e">
        <f>#REF!*G171</f>
        <v>#REF!</v>
      </c>
      <c r="R171" s="168" t="e">
        <f>#REF!*H171</f>
        <v>#REF!</v>
      </c>
      <c r="S171" s="120" t="e">
        <f>#REF!*I171</f>
        <v>#REF!</v>
      </c>
      <c r="T171" s="62" t="e">
        <f>#REF!*J171</f>
        <v>#REF!</v>
      </c>
      <c r="U171" s="62" t="e">
        <f>#REF!*K171</f>
        <v>#REF!</v>
      </c>
      <c r="V171" s="62" t="e">
        <f>#REF!*L171</f>
        <v>#REF!</v>
      </c>
      <c r="W171" s="133"/>
      <c r="X171" s="143"/>
      <c r="Y171" s="133"/>
      <c r="Z171" s="122"/>
      <c r="AA171" s="43"/>
      <c r="AB171" s="54"/>
      <c r="AC171" s="223"/>
    </row>
    <row r="172" spans="1:29" ht="30" customHeight="1" x14ac:dyDescent="0.2">
      <c r="A172" s="17"/>
      <c r="B172" s="28">
        <v>16.399999999999999</v>
      </c>
      <c r="C172" s="29" t="s">
        <v>255</v>
      </c>
      <c r="D172" s="30">
        <v>20.3</v>
      </c>
      <c r="E172" s="31" t="s">
        <v>7</v>
      </c>
      <c r="F172" s="31">
        <v>2</v>
      </c>
      <c r="G172" s="31"/>
      <c r="H172" s="31"/>
      <c r="I172" s="31"/>
      <c r="J172" s="31"/>
      <c r="K172" s="269"/>
      <c r="L172" s="269"/>
      <c r="M172" s="177">
        <f t="shared" si="24"/>
        <v>2</v>
      </c>
      <c r="N172" s="299">
        <v>5000</v>
      </c>
      <c r="O172" s="295">
        <f t="shared" si="45"/>
        <v>10000</v>
      </c>
      <c r="P172" s="120" t="e">
        <f>#REF!*F172</f>
        <v>#REF!</v>
      </c>
      <c r="Q172" s="140" t="e">
        <f>#REF!*G172</f>
        <v>#REF!</v>
      </c>
      <c r="R172" s="168" t="e">
        <f>#REF!*H172</f>
        <v>#REF!</v>
      </c>
      <c r="S172" s="120" t="e">
        <f>#REF!*I172</f>
        <v>#REF!</v>
      </c>
      <c r="T172" s="62" t="e">
        <f>#REF!*J172</f>
        <v>#REF!</v>
      </c>
      <c r="U172" s="62" t="e">
        <f>#REF!*K172</f>
        <v>#REF!</v>
      </c>
      <c r="V172" s="62" t="e">
        <f>#REF!*L172</f>
        <v>#REF!</v>
      </c>
      <c r="W172" s="133"/>
      <c r="X172" s="143"/>
      <c r="Y172" s="133"/>
      <c r="Z172" s="122"/>
      <c r="AA172" s="43"/>
      <c r="AB172" s="54"/>
      <c r="AC172" s="223"/>
    </row>
    <row r="173" spans="1:29" ht="30" customHeight="1" x14ac:dyDescent="0.2">
      <c r="A173" s="17"/>
      <c r="B173" s="28">
        <v>16.5</v>
      </c>
      <c r="C173" s="29" t="s">
        <v>256</v>
      </c>
      <c r="D173" s="30">
        <v>20.3</v>
      </c>
      <c r="E173" s="31" t="s">
        <v>7</v>
      </c>
      <c r="F173" s="31">
        <v>2</v>
      </c>
      <c r="G173" s="31"/>
      <c r="H173" s="31"/>
      <c r="I173" s="31"/>
      <c r="J173" s="31"/>
      <c r="K173" s="269"/>
      <c r="L173" s="269"/>
      <c r="M173" s="177">
        <f t="shared" si="24"/>
        <v>2</v>
      </c>
      <c r="N173" s="299">
        <v>4000</v>
      </c>
      <c r="O173" s="295">
        <f t="shared" si="45"/>
        <v>8000</v>
      </c>
      <c r="P173" s="120" t="e">
        <f>#REF!*F173</f>
        <v>#REF!</v>
      </c>
      <c r="Q173" s="140" t="e">
        <f>#REF!*G173</f>
        <v>#REF!</v>
      </c>
      <c r="R173" s="168" t="e">
        <f>#REF!*H173</f>
        <v>#REF!</v>
      </c>
      <c r="S173" s="120" t="e">
        <f>#REF!*I173</f>
        <v>#REF!</v>
      </c>
      <c r="T173" s="62" t="e">
        <f>#REF!*J173</f>
        <v>#REF!</v>
      </c>
      <c r="U173" s="62" t="e">
        <f>#REF!*K173</f>
        <v>#REF!</v>
      </c>
      <c r="V173" s="62" t="e">
        <f>#REF!*L173</f>
        <v>#REF!</v>
      </c>
      <c r="W173" s="133"/>
      <c r="X173" s="143"/>
      <c r="Y173" s="133"/>
      <c r="Z173" s="122"/>
      <c r="AA173" s="43"/>
      <c r="AB173" s="54"/>
      <c r="AC173" s="223"/>
    </row>
    <row r="174" spans="1:29" ht="30" customHeight="1" x14ac:dyDescent="0.2">
      <c r="A174" s="17"/>
      <c r="B174" s="28">
        <v>16.600000000000001</v>
      </c>
      <c r="C174" s="29" t="s">
        <v>257</v>
      </c>
      <c r="D174" s="30">
        <v>20.3</v>
      </c>
      <c r="E174" s="31" t="s">
        <v>7</v>
      </c>
      <c r="F174" s="31"/>
      <c r="G174" s="31"/>
      <c r="H174" s="31"/>
      <c r="I174" s="31"/>
      <c r="J174" s="31"/>
      <c r="K174" s="269"/>
      <c r="L174" s="269"/>
      <c r="M174" s="177">
        <f t="shared" si="24"/>
        <v>0</v>
      </c>
      <c r="N174" s="299">
        <v>1150</v>
      </c>
      <c r="O174" s="295">
        <f t="shared" si="45"/>
        <v>0</v>
      </c>
      <c r="P174" s="120" t="e">
        <f>#REF!*F174</f>
        <v>#REF!</v>
      </c>
      <c r="Q174" s="140" t="e">
        <f>#REF!*G174</f>
        <v>#REF!</v>
      </c>
      <c r="R174" s="168" t="e">
        <f>#REF!*H174</f>
        <v>#REF!</v>
      </c>
      <c r="S174" s="120" t="e">
        <f>#REF!*I174</f>
        <v>#REF!</v>
      </c>
      <c r="T174" s="62" t="e">
        <f>#REF!*J174</f>
        <v>#REF!</v>
      </c>
      <c r="U174" s="62" t="e">
        <f>#REF!*K174</f>
        <v>#REF!</v>
      </c>
      <c r="V174" s="62" t="e">
        <f>#REF!*L174</f>
        <v>#REF!</v>
      </c>
      <c r="W174" s="133"/>
      <c r="X174" s="143"/>
      <c r="Y174" s="133"/>
      <c r="Z174" s="122"/>
      <c r="AA174" s="43"/>
      <c r="AB174" s="54"/>
      <c r="AC174" s="223"/>
    </row>
    <row r="175" spans="1:29" ht="30" customHeight="1" x14ac:dyDescent="0.2">
      <c r="A175" s="17"/>
      <c r="B175" s="28">
        <v>16.7</v>
      </c>
      <c r="C175" s="29" t="s">
        <v>89</v>
      </c>
      <c r="D175" s="30">
        <v>20.399999999999999</v>
      </c>
      <c r="E175" s="31" t="s">
        <v>7</v>
      </c>
      <c r="F175" s="31"/>
      <c r="G175" s="31"/>
      <c r="H175" s="31"/>
      <c r="I175" s="31"/>
      <c r="J175" s="31"/>
      <c r="K175" s="269"/>
      <c r="L175" s="269"/>
      <c r="M175" s="177">
        <f t="shared" si="24"/>
        <v>0</v>
      </c>
      <c r="N175" s="299">
        <v>9000</v>
      </c>
      <c r="O175" s="295">
        <f t="shared" si="45"/>
        <v>0</v>
      </c>
      <c r="P175" s="120" t="e">
        <f>#REF!*F175</f>
        <v>#REF!</v>
      </c>
      <c r="Q175" s="140" t="e">
        <f>#REF!*G175</f>
        <v>#REF!</v>
      </c>
      <c r="R175" s="168" t="e">
        <f>#REF!*H175</f>
        <v>#REF!</v>
      </c>
      <c r="S175" s="120" t="e">
        <f>#REF!*I175</f>
        <v>#REF!</v>
      </c>
      <c r="T175" s="62" t="e">
        <f>#REF!*J175</f>
        <v>#REF!</v>
      </c>
      <c r="U175" s="62" t="e">
        <f>#REF!*K175</f>
        <v>#REF!</v>
      </c>
      <c r="V175" s="62" t="e">
        <f>#REF!*L175</f>
        <v>#REF!</v>
      </c>
      <c r="W175" s="133"/>
      <c r="X175" s="143"/>
      <c r="Y175" s="133"/>
      <c r="Z175" s="122"/>
      <c r="AA175" s="43"/>
      <c r="AB175" s="54"/>
      <c r="AC175" s="223"/>
    </row>
    <row r="176" spans="1:29" ht="30" customHeight="1" x14ac:dyDescent="0.2">
      <c r="A176" s="17"/>
      <c r="B176" s="28">
        <v>16.8</v>
      </c>
      <c r="C176" s="29" t="s">
        <v>90</v>
      </c>
      <c r="D176" s="30">
        <v>20.5</v>
      </c>
      <c r="E176" s="31" t="s">
        <v>7</v>
      </c>
      <c r="F176" s="31"/>
      <c r="G176" s="31"/>
      <c r="H176" s="31"/>
      <c r="I176" s="31"/>
      <c r="J176" s="31"/>
      <c r="K176" s="269"/>
      <c r="L176" s="269"/>
      <c r="M176" s="177">
        <f t="shared" si="24"/>
        <v>0</v>
      </c>
      <c r="N176" s="299">
        <v>3000</v>
      </c>
      <c r="O176" s="295">
        <f t="shared" si="45"/>
        <v>0</v>
      </c>
      <c r="P176" s="120" t="e">
        <f>#REF!*F176</f>
        <v>#REF!</v>
      </c>
      <c r="Q176" s="140" t="e">
        <f>#REF!*G176</f>
        <v>#REF!</v>
      </c>
      <c r="R176" s="168" t="e">
        <f>#REF!*H176</f>
        <v>#REF!</v>
      </c>
      <c r="S176" s="120" t="e">
        <f>#REF!*I176</f>
        <v>#REF!</v>
      </c>
      <c r="T176" s="62" t="e">
        <f>#REF!*J176</f>
        <v>#REF!</v>
      </c>
      <c r="U176" s="62" t="e">
        <f>#REF!*K176</f>
        <v>#REF!</v>
      </c>
      <c r="V176" s="62" t="e">
        <f>#REF!*L176</f>
        <v>#REF!</v>
      </c>
      <c r="W176" s="133"/>
      <c r="X176" s="143"/>
      <c r="Y176" s="133"/>
      <c r="Z176" s="122"/>
      <c r="AA176" s="43"/>
      <c r="AB176" s="54"/>
      <c r="AC176" s="223"/>
    </row>
    <row r="177" spans="1:29" ht="30" customHeight="1" x14ac:dyDescent="0.2">
      <c r="A177" s="17"/>
      <c r="B177" s="28">
        <v>16.899999999999999</v>
      </c>
      <c r="C177" s="29" t="s">
        <v>127</v>
      </c>
      <c r="D177" s="30">
        <v>20.6</v>
      </c>
      <c r="E177" s="31" t="s">
        <v>7</v>
      </c>
      <c r="F177" s="31"/>
      <c r="G177" s="31"/>
      <c r="H177" s="31"/>
      <c r="I177" s="31"/>
      <c r="J177" s="31"/>
      <c r="K177" s="269"/>
      <c r="L177" s="269"/>
      <c r="M177" s="177">
        <f t="shared" si="24"/>
        <v>0</v>
      </c>
      <c r="N177" s="299">
        <v>1200</v>
      </c>
      <c r="O177" s="295">
        <f t="shared" si="45"/>
        <v>0</v>
      </c>
      <c r="P177" s="120" t="e">
        <f>#REF!*F177</f>
        <v>#REF!</v>
      </c>
      <c r="Q177" s="140" t="e">
        <f>#REF!*G177</f>
        <v>#REF!</v>
      </c>
      <c r="R177" s="168" t="e">
        <f>#REF!*H177</f>
        <v>#REF!</v>
      </c>
      <c r="S177" s="120" t="e">
        <f>#REF!*I177</f>
        <v>#REF!</v>
      </c>
      <c r="T177" s="62" t="e">
        <f>#REF!*J177</f>
        <v>#REF!</v>
      </c>
      <c r="U177" s="62" t="e">
        <f>#REF!*K177</f>
        <v>#REF!</v>
      </c>
      <c r="V177" s="62" t="e">
        <f>#REF!*L177</f>
        <v>#REF!</v>
      </c>
      <c r="W177" s="133"/>
      <c r="X177" s="143"/>
      <c r="Y177" s="133"/>
      <c r="Z177" s="122"/>
      <c r="AA177" s="43"/>
      <c r="AB177" s="54"/>
      <c r="AC177" s="223"/>
    </row>
    <row r="178" spans="1:29" ht="30" customHeight="1" x14ac:dyDescent="0.2">
      <c r="A178" s="17"/>
      <c r="B178" s="176">
        <v>16.100000000000001</v>
      </c>
      <c r="C178" s="29" t="s">
        <v>99</v>
      </c>
      <c r="D178" s="30">
        <v>20.7</v>
      </c>
      <c r="E178" s="31" t="s">
        <v>7</v>
      </c>
      <c r="F178" s="31"/>
      <c r="G178" s="31"/>
      <c r="H178" s="31"/>
      <c r="I178" s="31"/>
      <c r="J178" s="31"/>
      <c r="K178" s="269"/>
      <c r="L178" s="269"/>
      <c r="M178" s="177">
        <f t="shared" si="24"/>
        <v>0</v>
      </c>
      <c r="N178" s="299">
        <v>4850</v>
      </c>
      <c r="O178" s="295">
        <f t="shared" si="45"/>
        <v>0</v>
      </c>
      <c r="P178" s="120" t="e">
        <f>#REF!*F178</f>
        <v>#REF!</v>
      </c>
      <c r="Q178" s="140" t="e">
        <f>#REF!*G178</f>
        <v>#REF!</v>
      </c>
      <c r="R178" s="168" t="e">
        <f>#REF!*H178</f>
        <v>#REF!</v>
      </c>
      <c r="S178" s="120" t="e">
        <f>#REF!*I178</f>
        <v>#REF!</v>
      </c>
      <c r="T178" s="62" t="e">
        <f>#REF!*J178</f>
        <v>#REF!</v>
      </c>
      <c r="U178" s="62" t="e">
        <f>#REF!*K178</f>
        <v>#REF!</v>
      </c>
      <c r="V178" s="62" t="e">
        <f>#REF!*L178</f>
        <v>#REF!</v>
      </c>
      <c r="W178" s="133"/>
      <c r="X178" s="143"/>
      <c r="Y178" s="133"/>
      <c r="Z178" s="122"/>
      <c r="AA178" s="43"/>
      <c r="AB178" s="54"/>
      <c r="AC178" s="223"/>
    </row>
    <row r="179" spans="1:29" ht="30" customHeight="1" x14ac:dyDescent="0.2">
      <c r="A179" s="17"/>
      <c r="B179" s="28">
        <v>16.11</v>
      </c>
      <c r="C179" s="29" t="s">
        <v>100</v>
      </c>
      <c r="D179" s="30">
        <v>20.8</v>
      </c>
      <c r="E179" s="31" t="s">
        <v>7</v>
      </c>
      <c r="F179" s="31"/>
      <c r="G179" s="31"/>
      <c r="H179" s="31"/>
      <c r="I179" s="31"/>
      <c r="J179" s="31"/>
      <c r="K179" s="269"/>
      <c r="L179" s="269"/>
      <c r="M179" s="177">
        <f t="shared" si="24"/>
        <v>0</v>
      </c>
      <c r="N179" s="299">
        <v>3850</v>
      </c>
      <c r="O179" s="295">
        <f t="shared" si="45"/>
        <v>0</v>
      </c>
      <c r="P179" s="120" t="e">
        <f>#REF!*F179</f>
        <v>#REF!</v>
      </c>
      <c r="Q179" s="140" t="e">
        <f>#REF!*G179</f>
        <v>#REF!</v>
      </c>
      <c r="R179" s="168" t="e">
        <f>#REF!*H179</f>
        <v>#REF!</v>
      </c>
      <c r="S179" s="120" t="e">
        <f>#REF!*I179</f>
        <v>#REF!</v>
      </c>
      <c r="T179" s="62" t="e">
        <f>#REF!*J179</f>
        <v>#REF!</v>
      </c>
      <c r="U179" s="62" t="e">
        <f>#REF!*K179</f>
        <v>#REF!</v>
      </c>
      <c r="V179" s="62" t="e">
        <f>#REF!*L179</f>
        <v>#REF!</v>
      </c>
      <c r="W179" s="133"/>
      <c r="X179" s="143"/>
      <c r="Y179" s="133"/>
      <c r="Z179" s="122"/>
      <c r="AA179" s="43"/>
      <c r="AB179" s="54"/>
      <c r="AC179" s="223"/>
    </row>
    <row r="180" spans="1:29" ht="30" customHeight="1" thickBot="1" x14ac:dyDescent="0.25">
      <c r="A180" s="17"/>
      <c r="B180" s="48">
        <v>16.12</v>
      </c>
      <c r="C180" s="118" t="s">
        <v>101</v>
      </c>
      <c r="D180" s="119">
        <v>20.9</v>
      </c>
      <c r="E180" s="49" t="s">
        <v>7</v>
      </c>
      <c r="F180" s="49"/>
      <c r="G180" s="49"/>
      <c r="H180" s="49"/>
      <c r="I180" s="49"/>
      <c r="J180" s="49"/>
      <c r="K180" s="270"/>
      <c r="L180" s="270"/>
      <c r="M180" s="215">
        <f t="shared" si="24"/>
        <v>0</v>
      </c>
      <c r="N180" s="300">
        <v>550</v>
      </c>
      <c r="O180" s="296">
        <f t="shared" si="45"/>
        <v>0</v>
      </c>
      <c r="P180" s="120" t="e">
        <f>#REF!*F180</f>
        <v>#REF!</v>
      </c>
      <c r="Q180" s="140" t="e">
        <f>#REF!*G180</f>
        <v>#REF!</v>
      </c>
      <c r="R180" s="168" t="e">
        <f>#REF!*H180</f>
        <v>#REF!</v>
      </c>
      <c r="S180" s="120" t="e">
        <f>#REF!*I180</f>
        <v>#REF!</v>
      </c>
      <c r="T180" s="62" t="e">
        <f>#REF!*J180</f>
        <v>#REF!</v>
      </c>
      <c r="U180" s="62" t="e">
        <f>#REF!*K180</f>
        <v>#REF!</v>
      </c>
      <c r="V180" s="62" t="e">
        <f>#REF!*L180</f>
        <v>#REF!</v>
      </c>
      <c r="W180" s="133"/>
      <c r="X180" s="143"/>
      <c r="Y180" s="133"/>
      <c r="Z180" s="122"/>
      <c r="AA180" s="43"/>
      <c r="AB180" s="184"/>
      <c r="AC180" s="227"/>
    </row>
    <row r="181" spans="1:29" ht="25.5" customHeight="1" thickBot="1" x14ac:dyDescent="0.25">
      <c r="A181" s="17"/>
      <c r="B181" s="51">
        <v>16</v>
      </c>
      <c r="C181" s="113" t="s">
        <v>87</v>
      </c>
      <c r="D181" s="114"/>
      <c r="E181" s="52"/>
      <c r="F181" s="52"/>
      <c r="G181" s="52"/>
      <c r="H181" s="52"/>
      <c r="I181" s="52"/>
      <c r="J181" s="52"/>
      <c r="K181" s="271"/>
      <c r="L181" s="271"/>
      <c r="M181" s="115"/>
      <c r="N181" s="319"/>
      <c r="O181" s="307">
        <f t="shared" ref="O181:T181" si="46">SUM(O169:O180)</f>
        <v>143500</v>
      </c>
      <c r="P181" s="57" t="e">
        <f t="shared" si="46"/>
        <v>#REF!</v>
      </c>
      <c r="Q181" s="63" t="e">
        <f t="shared" si="46"/>
        <v>#REF!</v>
      </c>
      <c r="R181" s="65" t="e">
        <f t="shared" si="46"/>
        <v>#REF!</v>
      </c>
      <c r="S181" s="159" t="e">
        <f t="shared" si="46"/>
        <v>#REF!</v>
      </c>
      <c r="T181" s="58" t="e">
        <f t="shared" si="46"/>
        <v>#REF!</v>
      </c>
      <c r="U181" s="58" t="e">
        <f t="shared" ref="U181:V181" si="47">SUM(U169:U180)</f>
        <v>#REF!</v>
      </c>
      <c r="V181" s="58" t="e">
        <f t="shared" si="47"/>
        <v>#REF!</v>
      </c>
      <c r="W181" s="131"/>
      <c r="X181" s="145"/>
      <c r="Y181" s="131"/>
      <c r="Z181" s="124"/>
      <c r="AA181" s="43"/>
      <c r="AB181" s="229"/>
      <c r="AC181" s="229"/>
    </row>
    <row r="182" spans="1:29" ht="26.25" customHeight="1" thickBot="1" x14ac:dyDescent="0.25">
      <c r="A182" s="17"/>
      <c r="B182" s="46">
        <v>17</v>
      </c>
      <c r="C182" s="110" t="s">
        <v>191</v>
      </c>
      <c r="D182" s="111"/>
      <c r="E182" s="47"/>
      <c r="F182" s="47"/>
      <c r="G182" s="47"/>
      <c r="H182" s="47"/>
      <c r="I182" s="47"/>
      <c r="J182" s="47"/>
      <c r="K182" s="266"/>
      <c r="L182" s="266"/>
      <c r="M182" s="112"/>
      <c r="N182" s="318"/>
      <c r="O182" s="306"/>
      <c r="P182" s="60"/>
      <c r="Q182" s="59"/>
      <c r="R182" s="167"/>
      <c r="S182" s="160"/>
      <c r="T182" s="22"/>
      <c r="U182" s="22"/>
      <c r="V182" s="22"/>
      <c r="W182" s="132"/>
      <c r="X182" s="146"/>
      <c r="Y182" s="132"/>
      <c r="Z182" s="125"/>
      <c r="AA182" s="43"/>
      <c r="AB182" s="225"/>
      <c r="AC182" s="225"/>
    </row>
    <row r="183" spans="1:29" ht="30" customHeight="1" x14ac:dyDescent="0.2">
      <c r="A183" s="17"/>
      <c r="B183" s="44">
        <v>17.100000000000001</v>
      </c>
      <c r="C183" s="116" t="s">
        <v>258</v>
      </c>
      <c r="D183" s="117">
        <v>21.3</v>
      </c>
      <c r="E183" s="45" t="s">
        <v>7</v>
      </c>
      <c r="F183" s="45"/>
      <c r="G183" s="45"/>
      <c r="H183" s="45"/>
      <c r="I183" s="45"/>
      <c r="J183" s="45">
        <v>11</v>
      </c>
      <c r="K183" s="267"/>
      <c r="L183" s="267">
        <v>3</v>
      </c>
      <c r="M183" s="267">
        <f t="shared" si="24"/>
        <v>14</v>
      </c>
      <c r="N183" s="165">
        <v>20500</v>
      </c>
      <c r="O183" s="294">
        <f t="shared" ref="O183:O205" si="48">N183*M183</f>
        <v>287000</v>
      </c>
      <c r="P183" s="120" t="e">
        <f>#REF!*F183</f>
        <v>#REF!</v>
      </c>
      <c r="Q183" s="140" t="e">
        <f>#REF!*G183</f>
        <v>#REF!</v>
      </c>
      <c r="R183" s="168" t="e">
        <f>#REF!*H183</f>
        <v>#REF!</v>
      </c>
      <c r="S183" s="120" t="e">
        <f>#REF!*I183</f>
        <v>#REF!</v>
      </c>
      <c r="T183" s="62" t="e">
        <f>#REF!*J183</f>
        <v>#REF!</v>
      </c>
      <c r="U183" s="62" t="e">
        <f>#REF!*K183</f>
        <v>#REF!</v>
      </c>
      <c r="V183" s="62" t="e">
        <f>#REF!*L183</f>
        <v>#REF!</v>
      </c>
      <c r="W183" s="133"/>
      <c r="X183" s="143"/>
      <c r="Y183" s="133"/>
      <c r="Z183" s="122"/>
      <c r="AA183" s="43"/>
      <c r="AB183" s="183"/>
      <c r="AC183" s="226"/>
    </row>
    <row r="184" spans="1:29" ht="30" customHeight="1" x14ac:dyDescent="0.2">
      <c r="A184" s="17"/>
      <c r="B184" s="28">
        <v>17.2</v>
      </c>
      <c r="C184" s="29" t="s">
        <v>259</v>
      </c>
      <c r="D184" s="30">
        <v>21.3</v>
      </c>
      <c r="E184" s="31" t="s">
        <v>7</v>
      </c>
      <c r="F184" s="31"/>
      <c r="G184" s="31"/>
      <c r="H184" s="31"/>
      <c r="I184" s="31"/>
      <c r="J184" s="31">
        <v>1</v>
      </c>
      <c r="K184" s="269"/>
      <c r="L184" s="269"/>
      <c r="M184" s="269">
        <f t="shared" si="24"/>
        <v>1</v>
      </c>
      <c r="N184" s="299">
        <v>35000</v>
      </c>
      <c r="O184" s="295">
        <f t="shared" si="48"/>
        <v>35000</v>
      </c>
      <c r="P184" s="120" t="e">
        <f>#REF!*F184</f>
        <v>#REF!</v>
      </c>
      <c r="Q184" s="140" t="e">
        <f>#REF!*G184</f>
        <v>#REF!</v>
      </c>
      <c r="R184" s="168" t="e">
        <f>#REF!*H184</f>
        <v>#REF!</v>
      </c>
      <c r="S184" s="120" t="e">
        <f>#REF!*I184</f>
        <v>#REF!</v>
      </c>
      <c r="T184" s="62" t="e">
        <f>#REF!*J184</f>
        <v>#REF!</v>
      </c>
      <c r="U184" s="62" t="e">
        <f>#REF!*K184</f>
        <v>#REF!</v>
      </c>
      <c r="V184" s="62" t="e">
        <f>#REF!*L184</f>
        <v>#REF!</v>
      </c>
      <c r="W184" s="133"/>
      <c r="X184" s="143"/>
      <c r="Y184" s="133"/>
      <c r="Z184" s="122"/>
      <c r="AA184" s="43"/>
      <c r="AB184" s="54"/>
      <c r="AC184" s="223"/>
    </row>
    <row r="185" spans="1:29" ht="30" customHeight="1" x14ac:dyDescent="0.2">
      <c r="A185" s="17"/>
      <c r="B185" s="28">
        <v>17.3</v>
      </c>
      <c r="C185" s="29" t="s">
        <v>260</v>
      </c>
      <c r="D185" s="30">
        <v>21.3</v>
      </c>
      <c r="E185" s="31" t="s">
        <v>7</v>
      </c>
      <c r="F185" s="31"/>
      <c r="G185" s="31"/>
      <c r="H185" s="31"/>
      <c r="I185" s="31"/>
      <c r="J185" s="31">
        <v>0</v>
      </c>
      <c r="K185" s="269"/>
      <c r="L185" s="269"/>
      <c r="M185" s="269">
        <f t="shared" si="24"/>
        <v>0</v>
      </c>
      <c r="N185" s="299">
        <v>43000</v>
      </c>
      <c r="O185" s="295">
        <f t="shared" si="48"/>
        <v>0</v>
      </c>
      <c r="P185" s="120" t="e">
        <f>#REF!*F185</f>
        <v>#REF!</v>
      </c>
      <c r="Q185" s="140" t="e">
        <f>#REF!*G185</f>
        <v>#REF!</v>
      </c>
      <c r="R185" s="168" t="e">
        <f>#REF!*H185</f>
        <v>#REF!</v>
      </c>
      <c r="S185" s="120" t="e">
        <f>#REF!*I185</f>
        <v>#REF!</v>
      </c>
      <c r="T185" s="62" t="e">
        <f>#REF!*J185</f>
        <v>#REF!</v>
      </c>
      <c r="U185" s="62" t="e">
        <f>#REF!*K185</f>
        <v>#REF!</v>
      </c>
      <c r="V185" s="62" t="e">
        <f>#REF!*L185</f>
        <v>#REF!</v>
      </c>
      <c r="W185" s="133"/>
      <c r="X185" s="143"/>
      <c r="Y185" s="133"/>
      <c r="Z185" s="122"/>
      <c r="AA185" s="43"/>
      <c r="AB185" s="54"/>
      <c r="AC185" s="223"/>
    </row>
    <row r="186" spans="1:29" ht="30" customHeight="1" x14ac:dyDescent="0.2">
      <c r="A186" s="17"/>
      <c r="B186" s="28">
        <v>17.399999999999999</v>
      </c>
      <c r="C186" s="29" t="s">
        <v>193</v>
      </c>
      <c r="D186" s="30">
        <v>21.4</v>
      </c>
      <c r="E186" s="31" t="s">
        <v>7</v>
      </c>
      <c r="F186" s="31">
        <v>1</v>
      </c>
      <c r="G186" s="31"/>
      <c r="H186" s="31"/>
      <c r="I186" s="31"/>
      <c r="J186" s="31">
        <v>0</v>
      </c>
      <c r="K186" s="269"/>
      <c r="L186" s="269"/>
      <c r="M186" s="269">
        <f t="shared" si="24"/>
        <v>1</v>
      </c>
      <c r="N186" s="299">
        <v>5000</v>
      </c>
      <c r="O186" s="295">
        <f t="shared" si="48"/>
        <v>5000</v>
      </c>
      <c r="P186" s="120" t="e">
        <f>#REF!*F186</f>
        <v>#REF!</v>
      </c>
      <c r="Q186" s="140" t="e">
        <f>#REF!*G186</f>
        <v>#REF!</v>
      </c>
      <c r="R186" s="168" t="e">
        <f>#REF!*H186</f>
        <v>#REF!</v>
      </c>
      <c r="S186" s="120" t="e">
        <f>#REF!*I186</f>
        <v>#REF!</v>
      </c>
      <c r="T186" s="62" t="e">
        <f>#REF!*J186</f>
        <v>#REF!</v>
      </c>
      <c r="U186" s="62" t="e">
        <f>#REF!*K186</f>
        <v>#REF!</v>
      </c>
      <c r="V186" s="62" t="e">
        <f>#REF!*L186</f>
        <v>#REF!</v>
      </c>
      <c r="W186" s="133"/>
      <c r="X186" s="143"/>
      <c r="Y186" s="133"/>
      <c r="Z186" s="122"/>
      <c r="AA186" s="43"/>
      <c r="AB186" s="54"/>
      <c r="AC186" s="223"/>
    </row>
    <row r="187" spans="1:29" ht="30" customHeight="1" x14ac:dyDescent="0.2">
      <c r="A187" s="17"/>
      <c r="B187" s="28">
        <v>17.5</v>
      </c>
      <c r="C187" s="29" t="s">
        <v>194</v>
      </c>
      <c r="D187" s="30">
        <v>21.5</v>
      </c>
      <c r="E187" s="31" t="s">
        <v>7</v>
      </c>
      <c r="F187" s="31"/>
      <c r="G187" s="31">
        <v>4</v>
      </c>
      <c r="H187" s="31"/>
      <c r="I187" s="31"/>
      <c r="J187" s="31">
        <v>0</v>
      </c>
      <c r="K187" s="269"/>
      <c r="L187" s="269"/>
      <c r="M187" s="269">
        <f t="shared" si="24"/>
        <v>4</v>
      </c>
      <c r="N187" s="299">
        <v>4000</v>
      </c>
      <c r="O187" s="295">
        <f t="shared" si="48"/>
        <v>16000</v>
      </c>
      <c r="P187" s="120" t="e">
        <f>#REF!*F187</f>
        <v>#REF!</v>
      </c>
      <c r="Q187" s="140" t="e">
        <f>#REF!*G187</f>
        <v>#REF!</v>
      </c>
      <c r="R187" s="168" t="e">
        <f>#REF!*H187</f>
        <v>#REF!</v>
      </c>
      <c r="S187" s="120" t="e">
        <f>#REF!*I187</f>
        <v>#REF!</v>
      </c>
      <c r="T187" s="62" t="e">
        <f>#REF!*J187</f>
        <v>#REF!</v>
      </c>
      <c r="U187" s="62" t="e">
        <f>#REF!*K187</f>
        <v>#REF!</v>
      </c>
      <c r="V187" s="62" t="e">
        <f>#REF!*L187</f>
        <v>#REF!</v>
      </c>
      <c r="W187" s="133"/>
      <c r="X187" s="143"/>
      <c r="Y187" s="133"/>
      <c r="Z187" s="122"/>
      <c r="AA187" s="43"/>
      <c r="AB187" s="54"/>
      <c r="AC187" s="223"/>
    </row>
    <row r="188" spans="1:29" ht="30" customHeight="1" x14ac:dyDescent="0.2">
      <c r="A188" s="17"/>
      <c r="B188" s="28">
        <v>17.600000000000001</v>
      </c>
      <c r="C188" s="29" t="s">
        <v>195</v>
      </c>
      <c r="D188" s="30">
        <v>21.6</v>
      </c>
      <c r="E188" s="31" t="s">
        <v>7</v>
      </c>
      <c r="F188" s="31">
        <v>1</v>
      </c>
      <c r="G188" s="31"/>
      <c r="H188" s="31"/>
      <c r="I188" s="31"/>
      <c r="J188" s="31">
        <v>0</v>
      </c>
      <c r="K188" s="269"/>
      <c r="L188" s="269"/>
      <c r="M188" s="269">
        <f t="shared" si="24"/>
        <v>1</v>
      </c>
      <c r="N188" s="299">
        <v>1450</v>
      </c>
      <c r="O188" s="295">
        <f t="shared" si="48"/>
        <v>1450</v>
      </c>
      <c r="P188" s="120" t="e">
        <f>#REF!*F188</f>
        <v>#REF!</v>
      </c>
      <c r="Q188" s="140" t="e">
        <f>#REF!*G188</f>
        <v>#REF!</v>
      </c>
      <c r="R188" s="168" t="e">
        <f>#REF!*H188</f>
        <v>#REF!</v>
      </c>
      <c r="S188" s="120" t="e">
        <f>#REF!*I188</f>
        <v>#REF!</v>
      </c>
      <c r="T188" s="62" t="e">
        <f>#REF!*J188</f>
        <v>#REF!</v>
      </c>
      <c r="U188" s="62" t="e">
        <f>#REF!*K188</f>
        <v>#REF!</v>
      </c>
      <c r="V188" s="62" t="e">
        <f>#REF!*L188</f>
        <v>#REF!</v>
      </c>
      <c r="W188" s="133"/>
      <c r="X188" s="143"/>
      <c r="Y188" s="133"/>
      <c r="Z188" s="122"/>
      <c r="AA188" s="43"/>
      <c r="AB188" s="54"/>
      <c r="AC188" s="223"/>
    </row>
    <row r="189" spans="1:29" ht="30" customHeight="1" x14ac:dyDescent="0.2">
      <c r="A189" s="17"/>
      <c r="B189" s="28">
        <v>17.7</v>
      </c>
      <c r="C189" s="29" t="s">
        <v>196</v>
      </c>
      <c r="D189" s="30">
        <v>21.7</v>
      </c>
      <c r="E189" s="31" t="s">
        <v>7</v>
      </c>
      <c r="F189" s="31"/>
      <c r="G189" s="31"/>
      <c r="H189" s="31"/>
      <c r="I189" s="31"/>
      <c r="J189" s="31">
        <v>0</v>
      </c>
      <c r="K189" s="269"/>
      <c r="L189" s="269"/>
      <c r="M189" s="269">
        <f t="shared" si="24"/>
        <v>0</v>
      </c>
      <c r="N189" s="299">
        <v>780</v>
      </c>
      <c r="O189" s="295">
        <f t="shared" si="48"/>
        <v>0</v>
      </c>
      <c r="P189" s="120" t="e">
        <f>#REF!*F189</f>
        <v>#REF!</v>
      </c>
      <c r="Q189" s="140" t="e">
        <f>#REF!*G189</f>
        <v>#REF!</v>
      </c>
      <c r="R189" s="168" t="e">
        <f>#REF!*H189</f>
        <v>#REF!</v>
      </c>
      <c r="S189" s="120" t="e">
        <f>#REF!*I189</f>
        <v>#REF!</v>
      </c>
      <c r="T189" s="62" t="e">
        <f>#REF!*J189</f>
        <v>#REF!</v>
      </c>
      <c r="U189" s="62" t="e">
        <f>#REF!*K189</f>
        <v>#REF!</v>
      </c>
      <c r="V189" s="62" t="e">
        <f>#REF!*L189</f>
        <v>#REF!</v>
      </c>
      <c r="W189" s="133"/>
      <c r="X189" s="143"/>
      <c r="Y189" s="133"/>
      <c r="Z189" s="122"/>
      <c r="AA189" s="43"/>
      <c r="AB189" s="54"/>
      <c r="AC189" s="223"/>
    </row>
    <row r="190" spans="1:29" ht="30" customHeight="1" x14ac:dyDescent="0.2">
      <c r="A190" s="17"/>
      <c r="B190" s="28">
        <v>17.8</v>
      </c>
      <c r="C190" s="29" t="s">
        <v>197</v>
      </c>
      <c r="D190" s="30">
        <v>21.7</v>
      </c>
      <c r="E190" s="31" t="s">
        <v>13</v>
      </c>
      <c r="F190" s="31"/>
      <c r="G190" s="31">
        <v>30</v>
      </c>
      <c r="H190" s="31"/>
      <c r="I190" s="31"/>
      <c r="J190" s="31">
        <v>0</v>
      </c>
      <c r="K190" s="269">
        <v>2</v>
      </c>
      <c r="L190" s="269"/>
      <c r="M190" s="269">
        <f t="shared" si="24"/>
        <v>32</v>
      </c>
      <c r="N190" s="299">
        <v>950</v>
      </c>
      <c r="O190" s="295">
        <f t="shared" si="48"/>
        <v>30400</v>
      </c>
      <c r="P190" s="120" t="e">
        <f>#REF!*F190</f>
        <v>#REF!</v>
      </c>
      <c r="Q190" s="140" t="e">
        <f>#REF!*G190</f>
        <v>#REF!</v>
      </c>
      <c r="R190" s="168" t="e">
        <f>#REF!*H190</f>
        <v>#REF!</v>
      </c>
      <c r="S190" s="120" t="e">
        <f>#REF!*I190</f>
        <v>#REF!</v>
      </c>
      <c r="T190" s="62" t="e">
        <f>#REF!*J190</f>
        <v>#REF!</v>
      </c>
      <c r="U190" s="62" t="e">
        <f>#REF!*K190</f>
        <v>#REF!</v>
      </c>
      <c r="V190" s="62" t="e">
        <f>#REF!*L190</f>
        <v>#REF!</v>
      </c>
      <c r="W190" s="133"/>
      <c r="X190" s="143"/>
      <c r="Y190" s="133"/>
      <c r="Z190" s="122"/>
      <c r="AA190" s="43"/>
      <c r="AB190" s="207"/>
      <c r="AC190" s="232"/>
    </row>
    <row r="191" spans="1:29" ht="30" customHeight="1" x14ac:dyDescent="0.2">
      <c r="A191" s="17"/>
      <c r="B191" s="28">
        <v>17.899999999999999</v>
      </c>
      <c r="C191" s="29" t="s">
        <v>198</v>
      </c>
      <c r="D191" s="30">
        <v>21.8</v>
      </c>
      <c r="E191" s="31" t="s">
        <v>7</v>
      </c>
      <c r="F191" s="31"/>
      <c r="G191" s="31"/>
      <c r="H191" s="31"/>
      <c r="I191" s="31"/>
      <c r="J191" s="31">
        <v>20</v>
      </c>
      <c r="K191" s="269"/>
      <c r="L191" s="269">
        <v>4</v>
      </c>
      <c r="M191" s="269">
        <f t="shared" si="24"/>
        <v>24</v>
      </c>
      <c r="N191" s="299">
        <v>5000</v>
      </c>
      <c r="O191" s="295">
        <f t="shared" si="48"/>
        <v>120000</v>
      </c>
      <c r="P191" s="120" t="e">
        <f>#REF!*F191</f>
        <v>#REF!</v>
      </c>
      <c r="Q191" s="140" t="e">
        <f>#REF!*G191</f>
        <v>#REF!</v>
      </c>
      <c r="R191" s="168" t="e">
        <f>#REF!*H191</f>
        <v>#REF!</v>
      </c>
      <c r="S191" s="120" t="e">
        <f>#REF!*I191</f>
        <v>#REF!</v>
      </c>
      <c r="T191" s="62" t="e">
        <f>#REF!*J191</f>
        <v>#REF!</v>
      </c>
      <c r="U191" s="62" t="e">
        <f>#REF!*K191</f>
        <v>#REF!</v>
      </c>
      <c r="V191" s="62" t="e">
        <f>#REF!*L191</f>
        <v>#REF!</v>
      </c>
      <c r="W191" s="133"/>
      <c r="X191" s="143"/>
      <c r="Y191" s="133"/>
      <c r="Z191" s="122"/>
      <c r="AA191" s="43"/>
      <c r="AB191" s="42"/>
      <c r="AC191" s="222"/>
    </row>
    <row r="192" spans="1:29" ht="30" customHeight="1" x14ac:dyDescent="0.2">
      <c r="A192" s="17"/>
      <c r="B192" s="176">
        <v>17.100000000000001</v>
      </c>
      <c r="C192" s="29" t="s">
        <v>199</v>
      </c>
      <c r="D192" s="30">
        <v>21.9</v>
      </c>
      <c r="E192" s="31" t="s">
        <v>7</v>
      </c>
      <c r="F192" s="31"/>
      <c r="G192" s="31">
        <v>4</v>
      </c>
      <c r="H192" s="31"/>
      <c r="I192" s="31"/>
      <c r="J192" s="31">
        <v>0</v>
      </c>
      <c r="K192" s="269"/>
      <c r="L192" s="269"/>
      <c r="M192" s="269">
        <f t="shared" si="24"/>
        <v>4</v>
      </c>
      <c r="N192" s="299">
        <v>950</v>
      </c>
      <c r="O192" s="295">
        <f t="shared" si="48"/>
        <v>3800</v>
      </c>
      <c r="P192" s="120" t="e">
        <f>#REF!*F192</f>
        <v>#REF!</v>
      </c>
      <c r="Q192" s="140" t="e">
        <f>#REF!*G192</f>
        <v>#REF!</v>
      </c>
      <c r="R192" s="168" t="e">
        <f>#REF!*H192</f>
        <v>#REF!</v>
      </c>
      <c r="S192" s="120" t="e">
        <f>#REF!*I192</f>
        <v>#REF!</v>
      </c>
      <c r="T192" s="62" t="e">
        <f>#REF!*J192</f>
        <v>#REF!</v>
      </c>
      <c r="U192" s="62" t="e">
        <f>#REF!*K192</f>
        <v>#REF!</v>
      </c>
      <c r="V192" s="62" t="e">
        <f>#REF!*L192</f>
        <v>#REF!</v>
      </c>
      <c r="W192" s="133"/>
      <c r="X192" s="143"/>
      <c r="Y192" s="133"/>
      <c r="Z192" s="122"/>
      <c r="AA192" s="43"/>
      <c r="AB192" s="54"/>
      <c r="AC192" s="223"/>
    </row>
    <row r="193" spans="1:29" ht="30" customHeight="1" x14ac:dyDescent="0.2">
      <c r="A193" s="17"/>
      <c r="B193" s="28">
        <v>17.11</v>
      </c>
      <c r="C193" s="29" t="s">
        <v>200</v>
      </c>
      <c r="D193" s="173">
        <v>21.1</v>
      </c>
      <c r="E193" s="31" t="s">
        <v>7</v>
      </c>
      <c r="F193" s="31"/>
      <c r="G193" s="31"/>
      <c r="H193" s="31"/>
      <c r="I193" s="31"/>
      <c r="J193" s="31">
        <v>0</v>
      </c>
      <c r="K193" s="269"/>
      <c r="L193" s="269"/>
      <c r="M193" s="269">
        <f t="shared" si="24"/>
        <v>0</v>
      </c>
      <c r="N193" s="299">
        <v>300</v>
      </c>
      <c r="O193" s="295">
        <f t="shared" si="48"/>
        <v>0</v>
      </c>
      <c r="P193" s="120" t="e">
        <f>#REF!*F193</f>
        <v>#REF!</v>
      </c>
      <c r="Q193" s="140" t="e">
        <f>#REF!*G193</f>
        <v>#REF!</v>
      </c>
      <c r="R193" s="168" t="e">
        <f>#REF!*H193</f>
        <v>#REF!</v>
      </c>
      <c r="S193" s="120" t="e">
        <f>#REF!*I193</f>
        <v>#REF!</v>
      </c>
      <c r="T193" s="62" t="e">
        <f>#REF!*J193</f>
        <v>#REF!</v>
      </c>
      <c r="U193" s="62" t="e">
        <f>#REF!*K193</f>
        <v>#REF!</v>
      </c>
      <c r="V193" s="62" t="e">
        <f>#REF!*L193</f>
        <v>#REF!</v>
      </c>
      <c r="W193" s="133"/>
      <c r="X193" s="143"/>
      <c r="Y193" s="133"/>
      <c r="Z193" s="122"/>
      <c r="AA193" s="43"/>
      <c r="AB193" s="54"/>
      <c r="AC193" s="223"/>
    </row>
    <row r="194" spans="1:29" ht="30" customHeight="1" x14ac:dyDescent="0.2">
      <c r="A194" s="17"/>
      <c r="B194" s="176">
        <v>17.12</v>
      </c>
      <c r="C194" s="29" t="s">
        <v>201</v>
      </c>
      <c r="D194" s="173">
        <v>21.11</v>
      </c>
      <c r="E194" s="31" t="s">
        <v>7</v>
      </c>
      <c r="F194" s="31">
        <v>2</v>
      </c>
      <c r="G194" s="31"/>
      <c r="H194" s="31"/>
      <c r="I194" s="31"/>
      <c r="J194" s="31">
        <v>0</v>
      </c>
      <c r="K194" s="269"/>
      <c r="L194" s="269"/>
      <c r="M194" s="269">
        <f t="shared" si="24"/>
        <v>2</v>
      </c>
      <c r="N194" s="299">
        <v>2500</v>
      </c>
      <c r="O194" s="295">
        <f t="shared" si="48"/>
        <v>5000</v>
      </c>
      <c r="P194" s="120" t="e">
        <f>#REF!*F194</f>
        <v>#REF!</v>
      </c>
      <c r="Q194" s="140" t="e">
        <f>#REF!*G194</f>
        <v>#REF!</v>
      </c>
      <c r="R194" s="168" t="e">
        <f>#REF!*H194</f>
        <v>#REF!</v>
      </c>
      <c r="S194" s="120" t="e">
        <f>#REF!*I194</f>
        <v>#REF!</v>
      </c>
      <c r="T194" s="62" t="e">
        <f>#REF!*J194</f>
        <v>#REF!</v>
      </c>
      <c r="U194" s="62" t="e">
        <f>#REF!*K194</f>
        <v>#REF!</v>
      </c>
      <c r="V194" s="62" t="e">
        <f>#REF!*L194</f>
        <v>#REF!</v>
      </c>
      <c r="W194" s="133"/>
      <c r="X194" s="143"/>
      <c r="Y194" s="133"/>
      <c r="Z194" s="122"/>
      <c r="AA194" s="43"/>
      <c r="AB194" s="54"/>
      <c r="AC194" s="223"/>
    </row>
    <row r="195" spans="1:29" ht="30" customHeight="1" x14ac:dyDescent="0.2">
      <c r="A195" s="17"/>
      <c r="B195" s="176">
        <v>17.13</v>
      </c>
      <c r="C195" s="29" t="s">
        <v>202</v>
      </c>
      <c r="D195" s="173">
        <v>21.12</v>
      </c>
      <c r="E195" s="31" t="s">
        <v>7</v>
      </c>
      <c r="F195" s="31"/>
      <c r="G195" s="31"/>
      <c r="H195" s="31"/>
      <c r="I195" s="31"/>
      <c r="J195" s="31">
        <v>0</v>
      </c>
      <c r="K195" s="269"/>
      <c r="L195" s="269"/>
      <c r="M195" s="269">
        <f t="shared" si="24"/>
        <v>0</v>
      </c>
      <c r="N195" s="299">
        <v>3000</v>
      </c>
      <c r="O195" s="295">
        <f t="shared" si="48"/>
        <v>0</v>
      </c>
      <c r="P195" s="120" t="e">
        <f>#REF!*F195</f>
        <v>#REF!</v>
      </c>
      <c r="Q195" s="140" t="e">
        <f>#REF!*G195</f>
        <v>#REF!</v>
      </c>
      <c r="R195" s="168" t="e">
        <f>#REF!*H195</f>
        <v>#REF!</v>
      </c>
      <c r="S195" s="120" t="e">
        <f>#REF!*I195</f>
        <v>#REF!</v>
      </c>
      <c r="T195" s="62" t="e">
        <f>#REF!*J195</f>
        <v>#REF!</v>
      </c>
      <c r="U195" s="62" t="e">
        <f>#REF!*K195</f>
        <v>#REF!</v>
      </c>
      <c r="V195" s="62" t="e">
        <f>#REF!*L195</f>
        <v>#REF!</v>
      </c>
      <c r="W195" s="133"/>
      <c r="X195" s="143"/>
      <c r="Y195" s="133"/>
      <c r="Z195" s="122"/>
      <c r="AA195" s="43"/>
      <c r="AB195" s="54"/>
      <c r="AC195" s="223"/>
    </row>
    <row r="196" spans="1:29" ht="30" customHeight="1" x14ac:dyDescent="0.2">
      <c r="A196" s="17"/>
      <c r="B196" s="176">
        <v>17.14</v>
      </c>
      <c r="C196" s="29" t="s">
        <v>203</v>
      </c>
      <c r="D196" s="173">
        <v>21.13</v>
      </c>
      <c r="E196" s="31" t="s">
        <v>7</v>
      </c>
      <c r="F196" s="31">
        <v>1</v>
      </c>
      <c r="G196" s="31"/>
      <c r="H196" s="31"/>
      <c r="I196" s="31"/>
      <c r="J196" s="31">
        <v>0</v>
      </c>
      <c r="K196" s="269"/>
      <c r="L196" s="269"/>
      <c r="M196" s="269">
        <f t="shared" si="24"/>
        <v>1</v>
      </c>
      <c r="N196" s="299">
        <v>6000</v>
      </c>
      <c r="O196" s="295">
        <f t="shared" si="48"/>
        <v>6000</v>
      </c>
      <c r="P196" s="120" t="e">
        <f>#REF!*F196</f>
        <v>#REF!</v>
      </c>
      <c r="Q196" s="140" t="e">
        <f>#REF!*G196</f>
        <v>#REF!</v>
      </c>
      <c r="R196" s="168" t="e">
        <f>#REF!*H196</f>
        <v>#REF!</v>
      </c>
      <c r="S196" s="120" t="e">
        <f>#REF!*I196</f>
        <v>#REF!</v>
      </c>
      <c r="T196" s="62" t="e">
        <f>#REF!*J196</f>
        <v>#REF!</v>
      </c>
      <c r="U196" s="62" t="e">
        <f>#REF!*K196</f>
        <v>#REF!</v>
      </c>
      <c r="V196" s="62" t="e">
        <f>#REF!*L196</f>
        <v>#REF!</v>
      </c>
      <c r="W196" s="133"/>
      <c r="X196" s="143"/>
      <c r="Y196" s="133"/>
      <c r="Z196" s="122"/>
      <c r="AA196" s="43"/>
      <c r="AB196" s="54"/>
      <c r="AC196" s="223"/>
    </row>
    <row r="197" spans="1:29" ht="30" customHeight="1" x14ac:dyDescent="0.2">
      <c r="A197" s="17"/>
      <c r="B197" s="176">
        <v>17.149999999999999</v>
      </c>
      <c r="C197" s="29" t="s">
        <v>206</v>
      </c>
      <c r="D197" s="173">
        <v>21.14</v>
      </c>
      <c r="E197" s="31" t="s">
        <v>7</v>
      </c>
      <c r="F197" s="31"/>
      <c r="G197" s="31"/>
      <c r="H197" s="31"/>
      <c r="I197" s="31"/>
      <c r="J197" s="31">
        <v>0</v>
      </c>
      <c r="K197" s="269">
        <v>8</v>
      </c>
      <c r="L197" s="269"/>
      <c r="M197" s="269">
        <f t="shared" si="24"/>
        <v>8</v>
      </c>
      <c r="N197" s="299">
        <v>1300</v>
      </c>
      <c r="O197" s="295">
        <f t="shared" si="48"/>
        <v>10400</v>
      </c>
      <c r="P197" s="120" t="e">
        <f>#REF!*F197</f>
        <v>#REF!</v>
      </c>
      <c r="Q197" s="140" t="e">
        <f>#REF!*G197</f>
        <v>#REF!</v>
      </c>
      <c r="R197" s="168" t="e">
        <f>#REF!*H197</f>
        <v>#REF!</v>
      </c>
      <c r="S197" s="120" t="e">
        <f>#REF!*I197</f>
        <v>#REF!</v>
      </c>
      <c r="T197" s="62" t="e">
        <f>#REF!*J197</f>
        <v>#REF!</v>
      </c>
      <c r="U197" s="62" t="e">
        <f>#REF!*K197</f>
        <v>#REF!</v>
      </c>
      <c r="V197" s="62" t="e">
        <f>#REF!*L197</f>
        <v>#REF!</v>
      </c>
      <c r="W197" s="133"/>
      <c r="X197" s="143"/>
      <c r="Y197" s="133"/>
      <c r="Z197" s="122"/>
      <c r="AA197" s="43"/>
      <c r="AB197" s="54"/>
      <c r="AC197" s="223"/>
    </row>
    <row r="198" spans="1:29" ht="30" customHeight="1" x14ac:dyDescent="0.2">
      <c r="A198" s="17"/>
      <c r="B198" s="176">
        <v>17.16</v>
      </c>
      <c r="C198" s="29" t="s">
        <v>204</v>
      </c>
      <c r="D198" s="173">
        <v>21.14</v>
      </c>
      <c r="E198" s="31" t="s">
        <v>7</v>
      </c>
      <c r="F198" s="31"/>
      <c r="G198" s="31"/>
      <c r="H198" s="31"/>
      <c r="I198" s="31"/>
      <c r="J198" s="31">
        <v>0</v>
      </c>
      <c r="K198" s="269"/>
      <c r="L198" s="269"/>
      <c r="M198" s="269">
        <f t="shared" si="24"/>
        <v>0</v>
      </c>
      <c r="N198" s="299">
        <v>1700</v>
      </c>
      <c r="O198" s="295">
        <f t="shared" si="48"/>
        <v>0</v>
      </c>
      <c r="P198" s="120" t="e">
        <f>#REF!*F198</f>
        <v>#REF!</v>
      </c>
      <c r="Q198" s="140" t="e">
        <f>#REF!*G198</f>
        <v>#REF!</v>
      </c>
      <c r="R198" s="168" t="e">
        <f>#REF!*H198</f>
        <v>#REF!</v>
      </c>
      <c r="S198" s="120" t="e">
        <f>#REF!*I198</f>
        <v>#REF!</v>
      </c>
      <c r="T198" s="62" t="e">
        <f>#REF!*J198</f>
        <v>#REF!</v>
      </c>
      <c r="U198" s="62" t="e">
        <f>#REF!*K198</f>
        <v>#REF!</v>
      </c>
      <c r="V198" s="62" t="e">
        <f>#REF!*L198</f>
        <v>#REF!</v>
      </c>
      <c r="W198" s="133"/>
      <c r="X198" s="143"/>
      <c r="Y198" s="133"/>
      <c r="Z198" s="122"/>
      <c r="AA198" s="43"/>
      <c r="AB198" s="54"/>
      <c r="AC198" s="223"/>
    </row>
    <row r="199" spans="1:29" ht="30" customHeight="1" x14ac:dyDescent="0.2">
      <c r="A199" s="17"/>
      <c r="B199" s="176">
        <v>17.170000000000002</v>
      </c>
      <c r="C199" s="29" t="s">
        <v>205</v>
      </c>
      <c r="D199" s="173">
        <v>21.14</v>
      </c>
      <c r="E199" s="31" t="s">
        <v>7</v>
      </c>
      <c r="F199" s="31"/>
      <c r="G199" s="31"/>
      <c r="H199" s="31"/>
      <c r="I199" s="31"/>
      <c r="J199" s="31">
        <v>0</v>
      </c>
      <c r="K199" s="269"/>
      <c r="L199" s="269"/>
      <c r="M199" s="269">
        <f t="shared" si="24"/>
        <v>0</v>
      </c>
      <c r="N199" s="299">
        <v>2000</v>
      </c>
      <c r="O199" s="295">
        <f t="shared" si="48"/>
        <v>0</v>
      </c>
      <c r="P199" s="120" t="e">
        <f>#REF!*F199</f>
        <v>#REF!</v>
      </c>
      <c r="Q199" s="140" t="e">
        <f>#REF!*G199</f>
        <v>#REF!</v>
      </c>
      <c r="R199" s="168" t="e">
        <f>#REF!*H199</f>
        <v>#REF!</v>
      </c>
      <c r="S199" s="120" t="e">
        <f>#REF!*I199</f>
        <v>#REF!</v>
      </c>
      <c r="T199" s="62" t="e">
        <f>#REF!*J199</f>
        <v>#REF!</v>
      </c>
      <c r="U199" s="62" t="e">
        <f>#REF!*K199</f>
        <v>#REF!</v>
      </c>
      <c r="V199" s="62" t="e">
        <f>#REF!*L199</f>
        <v>#REF!</v>
      </c>
      <c r="W199" s="133"/>
      <c r="X199" s="143"/>
      <c r="Y199" s="133"/>
      <c r="Z199" s="122"/>
      <c r="AA199" s="43"/>
      <c r="AB199" s="54"/>
      <c r="AC199" s="223"/>
    </row>
    <row r="200" spans="1:29" ht="30" customHeight="1" x14ac:dyDescent="0.2">
      <c r="A200" s="17"/>
      <c r="B200" s="176">
        <v>17.18</v>
      </c>
      <c r="C200" s="29" t="s">
        <v>303</v>
      </c>
      <c r="D200" s="173">
        <v>21.14</v>
      </c>
      <c r="E200" s="31" t="s">
        <v>7</v>
      </c>
      <c r="F200" s="31">
        <v>1</v>
      </c>
      <c r="G200" s="31"/>
      <c r="H200" s="31"/>
      <c r="I200" s="31"/>
      <c r="J200" s="31">
        <v>0</v>
      </c>
      <c r="K200" s="269"/>
      <c r="L200" s="269"/>
      <c r="M200" s="269">
        <f t="shared" ref="M200:M262" si="49">SUM(F200:L200)</f>
        <v>1</v>
      </c>
      <c r="N200" s="299">
        <v>4500</v>
      </c>
      <c r="O200" s="295">
        <f t="shared" si="48"/>
        <v>4500</v>
      </c>
      <c r="P200" s="120" t="e">
        <f>#REF!*F200</f>
        <v>#REF!</v>
      </c>
      <c r="Q200" s="140" t="e">
        <f>#REF!*G200</f>
        <v>#REF!</v>
      </c>
      <c r="R200" s="168" t="e">
        <f>#REF!*H200</f>
        <v>#REF!</v>
      </c>
      <c r="S200" s="120" t="e">
        <f>#REF!*I200</f>
        <v>#REF!</v>
      </c>
      <c r="T200" s="62" t="e">
        <f>#REF!*J200</f>
        <v>#REF!</v>
      </c>
      <c r="U200" s="62" t="e">
        <f>#REF!*K200</f>
        <v>#REF!</v>
      </c>
      <c r="V200" s="62" t="e">
        <f>#REF!*L200</f>
        <v>#REF!</v>
      </c>
      <c r="W200" s="133"/>
      <c r="X200" s="143"/>
      <c r="Y200" s="133"/>
      <c r="Z200" s="122"/>
      <c r="AA200" s="43"/>
      <c r="AB200" s="54"/>
      <c r="AC200" s="223"/>
    </row>
    <row r="201" spans="1:29" ht="30" customHeight="1" x14ac:dyDescent="0.2">
      <c r="A201" s="17"/>
      <c r="B201" s="176">
        <v>17.190000000000001</v>
      </c>
      <c r="C201" s="29" t="s">
        <v>207</v>
      </c>
      <c r="D201" s="173">
        <v>21.15</v>
      </c>
      <c r="E201" s="31" t="s">
        <v>7</v>
      </c>
      <c r="F201" s="31"/>
      <c r="G201" s="31"/>
      <c r="H201" s="31"/>
      <c r="I201" s="31"/>
      <c r="J201" s="31">
        <v>0</v>
      </c>
      <c r="K201" s="269">
        <v>8</v>
      </c>
      <c r="L201" s="269"/>
      <c r="M201" s="269">
        <f t="shared" si="49"/>
        <v>8</v>
      </c>
      <c r="N201" s="299">
        <v>2300</v>
      </c>
      <c r="O201" s="295">
        <f t="shared" si="48"/>
        <v>18400</v>
      </c>
      <c r="P201" s="120" t="e">
        <f>#REF!*F201</f>
        <v>#REF!</v>
      </c>
      <c r="Q201" s="140" t="e">
        <f>#REF!*G201</f>
        <v>#REF!</v>
      </c>
      <c r="R201" s="168" t="e">
        <f>#REF!*H201</f>
        <v>#REF!</v>
      </c>
      <c r="S201" s="120" t="e">
        <f>#REF!*I201</f>
        <v>#REF!</v>
      </c>
      <c r="T201" s="62" t="e">
        <f>#REF!*J201</f>
        <v>#REF!</v>
      </c>
      <c r="U201" s="62" t="e">
        <f>#REF!*K201</f>
        <v>#REF!</v>
      </c>
      <c r="V201" s="62" t="e">
        <f>#REF!*L201</f>
        <v>#REF!</v>
      </c>
      <c r="W201" s="133"/>
      <c r="X201" s="143"/>
      <c r="Y201" s="133"/>
      <c r="Z201" s="122"/>
      <c r="AA201" s="43"/>
      <c r="AB201" s="54"/>
      <c r="AC201" s="223"/>
    </row>
    <row r="202" spans="1:29" ht="30" customHeight="1" x14ac:dyDescent="0.2">
      <c r="A202" s="17"/>
      <c r="B202" s="176">
        <v>17.2</v>
      </c>
      <c r="C202" s="29" t="s">
        <v>208</v>
      </c>
      <c r="D202" s="173">
        <v>21.16</v>
      </c>
      <c r="E202" s="31" t="s">
        <v>7</v>
      </c>
      <c r="F202" s="31">
        <v>1</v>
      </c>
      <c r="G202" s="31"/>
      <c r="H202" s="31"/>
      <c r="I202" s="31"/>
      <c r="J202" s="31">
        <v>0</v>
      </c>
      <c r="K202" s="269"/>
      <c r="L202" s="269"/>
      <c r="M202" s="269">
        <f t="shared" si="49"/>
        <v>1</v>
      </c>
      <c r="N202" s="299">
        <v>9500</v>
      </c>
      <c r="O202" s="295">
        <f t="shared" si="48"/>
        <v>9500</v>
      </c>
      <c r="P202" s="120" t="e">
        <f>#REF!*F202</f>
        <v>#REF!</v>
      </c>
      <c r="Q202" s="140" t="e">
        <f>#REF!*G202</f>
        <v>#REF!</v>
      </c>
      <c r="R202" s="168" t="e">
        <f>#REF!*H202</f>
        <v>#REF!</v>
      </c>
      <c r="S202" s="120" t="e">
        <f>#REF!*I202</f>
        <v>#REF!</v>
      </c>
      <c r="T202" s="62" t="e">
        <f>#REF!*J202</f>
        <v>#REF!</v>
      </c>
      <c r="U202" s="62" t="e">
        <f>#REF!*K202</f>
        <v>#REF!</v>
      </c>
      <c r="V202" s="62" t="e">
        <f>#REF!*L202</f>
        <v>#REF!</v>
      </c>
      <c r="W202" s="133"/>
      <c r="X202" s="143"/>
      <c r="Y202" s="133"/>
      <c r="Z202" s="122"/>
      <c r="AA202" s="43"/>
      <c r="AB202" s="54"/>
      <c r="AC202" s="223"/>
    </row>
    <row r="203" spans="1:29" ht="30" customHeight="1" x14ac:dyDescent="0.2">
      <c r="A203" s="17"/>
      <c r="B203" s="176">
        <v>17.21</v>
      </c>
      <c r="C203" s="29" t="s">
        <v>209</v>
      </c>
      <c r="D203" s="173">
        <v>21.17</v>
      </c>
      <c r="E203" s="31" t="s">
        <v>7</v>
      </c>
      <c r="F203" s="31"/>
      <c r="G203" s="31"/>
      <c r="H203" s="31"/>
      <c r="I203" s="31"/>
      <c r="J203" s="31">
        <v>20</v>
      </c>
      <c r="K203" s="269"/>
      <c r="L203" s="269"/>
      <c r="M203" s="269">
        <f t="shared" si="49"/>
        <v>20</v>
      </c>
      <c r="N203" s="299">
        <v>3500</v>
      </c>
      <c r="O203" s="295">
        <f t="shared" si="48"/>
        <v>70000</v>
      </c>
      <c r="P203" s="120" t="e">
        <f>#REF!*F203</f>
        <v>#REF!</v>
      </c>
      <c r="Q203" s="140" t="e">
        <f>#REF!*G203</f>
        <v>#REF!</v>
      </c>
      <c r="R203" s="168" t="e">
        <f>#REF!*H203</f>
        <v>#REF!</v>
      </c>
      <c r="S203" s="120" t="e">
        <f>#REF!*I203</f>
        <v>#REF!</v>
      </c>
      <c r="T203" s="62" t="e">
        <f>#REF!*J203</f>
        <v>#REF!</v>
      </c>
      <c r="U203" s="62" t="e">
        <f>#REF!*K203</f>
        <v>#REF!</v>
      </c>
      <c r="V203" s="62" t="e">
        <f>#REF!*L203</f>
        <v>#REF!</v>
      </c>
      <c r="W203" s="133"/>
      <c r="X203" s="143"/>
      <c r="Y203" s="133"/>
      <c r="Z203" s="122"/>
      <c r="AA203" s="43"/>
      <c r="AB203" s="54"/>
      <c r="AC203" s="223"/>
    </row>
    <row r="204" spans="1:29" ht="30" customHeight="1" thickBot="1" x14ac:dyDescent="0.25">
      <c r="A204" s="17"/>
      <c r="B204" s="199">
        <v>17.22</v>
      </c>
      <c r="C204" s="87" t="s">
        <v>210</v>
      </c>
      <c r="D204" s="194">
        <v>21.18</v>
      </c>
      <c r="E204" s="89" t="s">
        <v>7</v>
      </c>
      <c r="F204" s="89"/>
      <c r="G204" s="89"/>
      <c r="H204" s="89"/>
      <c r="I204" s="89"/>
      <c r="J204" s="89">
        <v>0</v>
      </c>
      <c r="K204" s="275"/>
      <c r="L204" s="275"/>
      <c r="M204" s="275">
        <f t="shared" ref="M204" si="50">SUM(F204:L204)</f>
        <v>0</v>
      </c>
      <c r="N204" s="299">
        <v>2300</v>
      </c>
      <c r="O204" s="295">
        <f t="shared" ref="O204" si="51">N204*M204</f>
        <v>0</v>
      </c>
      <c r="P204" s="120" t="e">
        <f>#REF!*F204</f>
        <v>#REF!</v>
      </c>
      <c r="Q204" s="140" t="e">
        <f>#REF!*G204</f>
        <v>#REF!</v>
      </c>
      <c r="R204" s="168" t="e">
        <f>#REF!*H204</f>
        <v>#REF!</v>
      </c>
      <c r="S204" s="120" t="e">
        <f>#REF!*I204</f>
        <v>#REF!</v>
      </c>
      <c r="T204" s="62" t="e">
        <f>#REF!*J204</f>
        <v>#REF!</v>
      </c>
      <c r="U204" s="62" t="e">
        <f>#REF!*K204</f>
        <v>#REF!</v>
      </c>
      <c r="V204" s="62" t="e">
        <f>#REF!*L204</f>
        <v>#REF!</v>
      </c>
      <c r="W204" s="133"/>
      <c r="X204" s="143"/>
      <c r="Y204" s="133"/>
      <c r="Z204" s="122"/>
      <c r="AA204" s="43"/>
      <c r="AB204" s="184"/>
      <c r="AC204" s="227"/>
    </row>
    <row r="205" spans="1:29" ht="30" customHeight="1" thickBot="1" x14ac:dyDescent="0.25">
      <c r="A205" s="17"/>
      <c r="B205" s="199">
        <v>17.23</v>
      </c>
      <c r="C205" s="87" t="s">
        <v>328</v>
      </c>
      <c r="D205" s="194">
        <v>4.29</v>
      </c>
      <c r="E205" s="89" t="s">
        <v>7</v>
      </c>
      <c r="F205" s="89"/>
      <c r="G205" s="89"/>
      <c r="H205" s="89"/>
      <c r="I205" s="89"/>
      <c r="J205" s="89">
        <v>10</v>
      </c>
      <c r="K205" s="275"/>
      <c r="L205" s="275"/>
      <c r="M205" s="275">
        <f t="shared" si="49"/>
        <v>10</v>
      </c>
      <c r="N205" s="300">
        <v>1800</v>
      </c>
      <c r="O205" s="296">
        <f t="shared" si="48"/>
        <v>18000</v>
      </c>
      <c r="P205" s="120" t="e">
        <f>#REF!*F205</f>
        <v>#REF!</v>
      </c>
      <c r="Q205" s="140" t="e">
        <f>#REF!*G205</f>
        <v>#REF!</v>
      </c>
      <c r="R205" s="168" t="e">
        <f>#REF!*H205</f>
        <v>#REF!</v>
      </c>
      <c r="S205" s="120" t="e">
        <f>#REF!*I205</f>
        <v>#REF!</v>
      </c>
      <c r="T205" s="62" t="e">
        <f>#REF!*J205</f>
        <v>#REF!</v>
      </c>
      <c r="U205" s="62" t="e">
        <f>#REF!*K205</f>
        <v>#REF!</v>
      </c>
      <c r="V205" s="62" t="e">
        <f>#REF!*L205</f>
        <v>#REF!</v>
      </c>
      <c r="W205" s="133"/>
      <c r="X205" s="143"/>
      <c r="Y205" s="133"/>
      <c r="Z205" s="122"/>
      <c r="AA205" s="43"/>
      <c r="AB205" s="184"/>
      <c r="AC205" s="227"/>
    </row>
    <row r="206" spans="1:29" ht="25.5" customHeight="1" thickBot="1" x14ac:dyDescent="0.25">
      <c r="A206" s="17"/>
      <c r="B206" s="38">
        <v>17</v>
      </c>
      <c r="C206" s="39" t="s">
        <v>192</v>
      </c>
      <c r="D206" s="40"/>
      <c r="E206" s="41"/>
      <c r="F206" s="41"/>
      <c r="G206" s="41"/>
      <c r="H206" s="41"/>
      <c r="I206" s="41"/>
      <c r="J206" s="41"/>
      <c r="K206" s="265"/>
      <c r="L206" s="265"/>
      <c r="M206" s="90"/>
      <c r="N206" s="319"/>
      <c r="O206" s="307">
        <f t="shared" ref="O206:T206" si="52">SUM(O183:O205)</f>
        <v>640450</v>
      </c>
      <c r="P206" s="57" t="e">
        <f t="shared" si="52"/>
        <v>#REF!</v>
      </c>
      <c r="Q206" s="63" t="e">
        <f t="shared" si="52"/>
        <v>#REF!</v>
      </c>
      <c r="R206" s="65" t="e">
        <f t="shared" si="52"/>
        <v>#REF!</v>
      </c>
      <c r="S206" s="159" t="e">
        <f t="shared" si="52"/>
        <v>#REF!</v>
      </c>
      <c r="T206" s="63" t="e">
        <f t="shared" si="52"/>
        <v>#REF!</v>
      </c>
      <c r="U206" s="63" t="e">
        <f t="shared" ref="U206:V206" si="53">SUM(U183:U205)</f>
        <v>#REF!</v>
      </c>
      <c r="V206" s="63" t="e">
        <f t="shared" si="53"/>
        <v>#REF!</v>
      </c>
      <c r="W206" s="131"/>
      <c r="X206" s="145"/>
      <c r="Y206" s="131"/>
      <c r="Z206" s="124"/>
      <c r="AA206" s="43"/>
      <c r="AB206" s="229"/>
      <c r="AC206" s="229"/>
    </row>
    <row r="207" spans="1:29" ht="26.25" customHeight="1" thickBot="1" x14ac:dyDescent="0.25">
      <c r="A207" s="17"/>
      <c r="B207" s="46">
        <v>18</v>
      </c>
      <c r="C207" s="110" t="s">
        <v>261</v>
      </c>
      <c r="D207" s="111"/>
      <c r="E207" s="47"/>
      <c r="F207" s="47"/>
      <c r="G207" s="47"/>
      <c r="H207" s="47"/>
      <c r="I207" s="47"/>
      <c r="J207" s="47"/>
      <c r="K207" s="266"/>
      <c r="L207" s="266"/>
      <c r="M207" s="112"/>
      <c r="N207" s="315"/>
      <c r="O207" s="312"/>
      <c r="P207" s="60"/>
      <c r="Q207" s="61"/>
      <c r="R207" s="22"/>
      <c r="S207" s="22"/>
      <c r="T207" s="22"/>
      <c r="U207" s="22"/>
      <c r="V207" s="22"/>
      <c r="W207" s="132"/>
      <c r="X207" s="146"/>
      <c r="Y207" s="132"/>
      <c r="Z207" s="125"/>
      <c r="AA207" s="43"/>
      <c r="AB207" s="225"/>
      <c r="AC207" s="225"/>
    </row>
    <row r="208" spans="1:29" ht="27.75" customHeight="1" x14ac:dyDescent="0.2">
      <c r="A208" s="17"/>
      <c r="B208" s="44">
        <v>18.100000000000001</v>
      </c>
      <c r="C208" s="116" t="s">
        <v>263</v>
      </c>
      <c r="D208" s="117">
        <v>22.1</v>
      </c>
      <c r="E208" s="45" t="s">
        <v>7</v>
      </c>
      <c r="F208" s="45"/>
      <c r="G208" s="45"/>
      <c r="H208" s="45"/>
      <c r="I208" s="45"/>
      <c r="J208" s="45">
        <v>0</v>
      </c>
      <c r="K208" s="267"/>
      <c r="L208" s="267"/>
      <c r="M208" s="174">
        <f t="shared" si="49"/>
        <v>0</v>
      </c>
      <c r="N208" s="166">
        <v>5000</v>
      </c>
      <c r="O208" s="305">
        <f t="shared" ref="O208:O216" si="54">N208*M208</f>
        <v>0</v>
      </c>
      <c r="P208" s="62" t="e">
        <f>#REF!*F208</f>
        <v>#REF!</v>
      </c>
      <c r="Q208" s="62" t="e">
        <f>#REF!*G208</f>
        <v>#REF!</v>
      </c>
      <c r="R208" s="62" t="e">
        <f>#REF!*H208</f>
        <v>#REF!</v>
      </c>
      <c r="S208" s="62" t="e">
        <f>#REF!*I208</f>
        <v>#REF!</v>
      </c>
      <c r="T208" s="62" t="e">
        <f>#REF!*J208</f>
        <v>#REF!</v>
      </c>
      <c r="U208" s="62" t="e">
        <f>#REF!*K208</f>
        <v>#REF!</v>
      </c>
      <c r="V208" s="62" t="e">
        <f>#REF!*L208</f>
        <v>#REF!</v>
      </c>
      <c r="W208" s="136"/>
      <c r="X208" s="150"/>
      <c r="Y208" s="136"/>
      <c r="Z208" s="122"/>
      <c r="AA208" s="43"/>
      <c r="AB208" s="183"/>
      <c r="AC208" s="226"/>
    </row>
    <row r="209" spans="1:29" ht="27.75" customHeight="1" x14ac:dyDescent="0.2">
      <c r="A209" s="17"/>
      <c r="B209" s="28">
        <v>18.2</v>
      </c>
      <c r="C209" s="29" t="s">
        <v>264</v>
      </c>
      <c r="D209" s="30">
        <v>22.1</v>
      </c>
      <c r="E209" s="31" t="s">
        <v>7</v>
      </c>
      <c r="F209" s="31"/>
      <c r="G209" s="31"/>
      <c r="H209" s="31"/>
      <c r="I209" s="31"/>
      <c r="J209" s="31">
        <v>0</v>
      </c>
      <c r="K209" s="269"/>
      <c r="L209" s="269"/>
      <c r="M209" s="177">
        <f t="shared" si="49"/>
        <v>0</v>
      </c>
      <c r="N209" s="166">
        <v>8000</v>
      </c>
      <c r="O209" s="305">
        <f t="shared" si="54"/>
        <v>0</v>
      </c>
      <c r="P209" s="62" t="e">
        <f>#REF!*F209</f>
        <v>#REF!</v>
      </c>
      <c r="Q209" s="62" t="e">
        <f>#REF!*G209</f>
        <v>#REF!</v>
      </c>
      <c r="R209" s="62" t="e">
        <f>#REF!*H209</f>
        <v>#REF!</v>
      </c>
      <c r="S209" s="62" t="e">
        <f>#REF!*I209</f>
        <v>#REF!</v>
      </c>
      <c r="T209" s="62" t="e">
        <f>#REF!*J209</f>
        <v>#REF!</v>
      </c>
      <c r="U209" s="62" t="e">
        <f>#REF!*K209</f>
        <v>#REF!</v>
      </c>
      <c r="V209" s="62" t="e">
        <f>#REF!*L209</f>
        <v>#REF!</v>
      </c>
      <c r="W209" s="138"/>
      <c r="X209" s="151"/>
      <c r="Y209" s="136"/>
      <c r="Z209" s="122"/>
      <c r="AA209" s="43"/>
      <c r="AB209" s="54"/>
      <c r="AC209" s="223"/>
    </row>
    <row r="210" spans="1:29" ht="27.75" customHeight="1" x14ac:dyDescent="0.2">
      <c r="A210" s="17"/>
      <c r="B210" s="28">
        <v>18.3</v>
      </c>
      <c r="C210" s="29" t="s">
        <v>265</v>
      </c>
      <c r="D210" s="30">
        <v>22.1</v>
      </c>
      <c r="E210" s="31" t="s">
        <v>7</v>
      </c>
      <c r="F210" s="31"/>
      <c r="G210" s="31"/>
      <c r="H210" s="31"/>
      <c r="I210" s="31"/>
      <c r="J210" s="31">
        <v>5</v>
      </c>
      <c r="K210" s="269"/>
      <c r="L210" s="269">
        <v>1</v>
      </c>
      <c r="M210" s="177">
        <f t="shared" si="49"/>
        <v>6</v>
      </c>
      <c r="N210" s="166">
        <v>12000</v>
      </c>
      <c r="O210" s="305">
        <f t="shared" si="54"/>
        <v>72000</v>
      </c>
      <c r="P210" s="62" t="e">
        <f>#REF!*F210</f>
        <v>#REF!</v>
      </c>
      <c r="Q210" s="62" t="e">
        <f>#REF!*G210</f>
        <v>#REF!</v>
      </c>
      <c r="R210" s="62" t="e">
        <f>#REF!*H210</f>
        <v>#REF!</v>
      </c>
      <c r="S210" s="62" t="e">
        <f>#REF!*I210</f>
        <v>#REF!</v>
      </c>
      <c r="T210" s="62" t="e">
        <f>#REF!*J210</f>
        <v>#REF!</v>
      </c>
      <c r="U210" s="62" t="e">
        <f>#REF!*K210</f>
        <v>#REF!</v>
      </c>
      <c r="V210" s="62" t="e">
        <f>#REF!*L210</f>
        <v>#REF!</v>
      </c>
      <c r="W210" s="138"/>
      <c r="X210" s="150"/>
      <c r="Y210" s="136"/>
      <c r="Z210" s="122"/>
      <c r="AA210" s="43"/>
      <c r="AB210" s="54"/>
      <c r="AC210" s="223"/>
    </row>
    <row r="211" spans="1:29" ht="27.75" customHeight="1" x14ac:dyDescent="0.2">
      <c r="A211" s="17"/>
      <c r="B211" s="28">
        <v>18.399999999999999</v>
      </c>
      <c r="C211" s="29" t="s">
        <v>266</v>
      </c>
      <c r="D211" s="30">
        <v>22.2</v>
      </c>
      <c r="E211" s="31" t="s">
        <v>7</v>
      </c>
      <c r="F211" s="31"/>
      <c r="G211" s="31"/>
      <c r="H211" s="31"/>
      <c r="I211" s="31"/>
      <c r="J211" s="31">
        <v>0</v>
      </c>
      <c r="K211" s="269"/>
      <c r="L211" s="269"/>
      <c r="M211" s="177">
        <f t="shared" si="49"/>
        <v>0</v>
      </c>
      <c r="N211" s="166">
        <v>1250</v>
      </c>
      <c r="O211" s="305">
        <f t="shared" si="54"/>
        <v>0</v>
      </c>
      <c r="P211" s="62" t="e">
        <f>#REF!*F211</f>
        <v>#REF!</v>
      </c>
      <c r="Q211" s="62" t="e">
        <f>#REF!*G211</f>
        <v>#REF!</v>
      </c>
      <c r="R211" s="62" t="e">
        <f>#REF!*H211</f>
        <v>#REF!</v>
      </c>
      <c r="S211" s="62" t="e">
        <f>#REF!*I211</f>
        <v>#REF!</v>
      </c>
      <c r="T211" s="62" t="e">
        <f>#REF!*J211</f>
        <v>#REF!</v>
      </c>
      <c r="U211" s="62" t="e">
        <f>#REF!*K211</f>
        <v>#REF!</v>
      </c>
      <c r="V211" s="62" t="e">
        <f>#REF!*L211</f>
        <v>#REF!</v>
      </c>
      <c r="W211" s="138"/>
      <c r="X211" s="150"/>
      <c r="Y211" s="136"/>
      <c r="Z211" s="122"/>
      <c r="AA211" s="43"/>
      <c r="AB211" s="54"/>
      <c r="AC211" s="223"/>
    </row>
    <row r="212" spans="1:29" ht="27.75" customHeight="1" x14ac:dyDescent="0.2">
      <c r="A212" s="17"/>
      <c r="B212" s="28">
        <v>18.5</v>
      </c>
      <c r="C212" s="29" t="s">
        <v>267</v>
      </c>
      <c r="D212" s="30">
        <v>22.3</v>
      </c>
      <c r="E212" s="31" t="s">
        <v>7</v>
      </c>
      <c r="F212" s="31"/>
      <c r="G212" s="31"/>
      <c r="H212" s="31"/>
      <c r="I212" s="31"/>
      <c r="J212" s="31">
        <v>0</v>
      </c>
      <c r="K212" s="269"/>
      <c r="L212" s="269"/>
      <c r="M212" s="177">
        <f t="shared" si="49"/>
        <v>0</v>
      </c>
      <c r="N212" s="166">
        <v>2300</v>
      </c>
      <c r="O212" s="305">
        <f t="shared" si="54"/>
        <v>0</v>
      </c>
      <c r="P212" s="62" t="e">
        <f>#REF!*F212</f>
        <v>#REF!</v>
      </c>
      <c r="Q212" s="62" t="e">
        <f>#REF!*G212</f>
        <v>#REF!</v>
      </c>
      <c r="R212" s="62" t="e">
        <f>#REF!*H212</f>
        <v>#REF!</v>
      </c>
      <c r="S212" s="62" t="e">
        <f>#REF!*I212</f>
        <v>#REF!</v>
      </c>
      <c r="T212" s="62" t="e">
        <f>#REF!*J212</f>
        <v>#REF!</v>
      </c>
      <c r="U212" s="62" t="e">
        <f>#REF!*K212</f>
        <v>#REF!</v>
      </c>
      <c r="V212" s="62" t="e">
        <f>#REF!*L212</f>
        <v>#REF!</v>
      </c>
      <c r="W212" s="138"/>
      <c r="X212" s="150"/>
      <c r="Y212" s="136"/>
      <c r="Z212" s="122"/>
      <c r="AA212" s="43"/>
      <c r="AB212" s="54"/>
      <c r="AC212" s="223"/>
    </row>
    <row r="213" spans="1:29" ht="27.75" customHeight="1" x14ac:dyDescent="0.2">
      <c r="A213" s="17"/>
      <c r="B213" s="28">
        <v>18.600000000000001</v>
      </c>
      <c r="C213" s="29" t="s">
        <v>212</v>
      </c>
      <c r="D213" s="30">
        <v>22.4</v>
      </c>
      <c r="E213" s="31" t="s">
        <v>7</v>
      </c>
      <c r="F213" s="31"/>
      <c r="G213" s="31"/>
      <c r="H213" s="31"/>
      <c r="I213" s="31"/>
      <c r="J213" s="31">
        <v>0</v>
      </c>
      <c r="K213" s="269"/>
      <c r="L213" s="269"/>
      <c r="M213" s="177">
        <f t="shared" si="49"/>
        <v>0</v>
      </c>
      <c r="N213" s="166">
        <v>2100</v>
      </c>
      <c r="O213" s="305">
        <f t="shared" si="54"/>
        <v>0</v>
      </c>
      <c r="P213" s="62" t="e">
        <f>#REF!*F213</f>
        <v>#REF!</v>
      </c>
      <c r="Q213" s="62" t="e">
        <f>#REF!*G213</f>
        <v>#REF!</v>
      </c>
      <c r="R213" s="62" t="e">
        <f>#REF!*H213</f>
        <v>#REF!</v>
      </c>
      <c r="S213" s="62" t="e">
        <f>#REF!*I213</f>
        <v>#REF!</v>
      </c>
      <c r="T213" s="62" t="e">
        <f>#REF!*J213</f>
        <v>#REF!</v>
      </c>
      <c r="U213" s="62" t="e">
        <f>#REF!*K213</f>
        <v>#REF!</v>
      </c>
      <c r="V213" s="62" t="e">
        <f>#REF!*L213</f>
        <v>#REF!</v>
      </c>
      <c r="W213" s="136"/>
      <c r="X213" s="150"/>
      <c r="Y213" s="136"/>
      <c r="Z213" s="122"/>
      <c r="AA213" s="43"/>
      <c r="AB213" s="54"/>
      <c r="AC213" s="223"/>
    </row>
    <row r="214" spans="1:29" ht="27.75" customHeight="1" x14ac:dyDescent="0.2">
      <c r="A214" s="17"/>
      <c r="B214" s="28">
        <v>18.7</v>
      </c>
      <c r="C214" s="29" t="s">
        <v>213</v>
      </c>
      <c r="D214" s="30">
        <v>22.5</v>
      </c>
      <c r="E214" s="31" t="s">
        <v>7</v>
      </c>
      <c r="F214" s="31"/>
      <c r="G214" s="31"/>
      <c r="H214" s="31"/>
      <c r="I214" s="31"/>
      <c r="J214" s="31">
        <v>0</v>
      </c>
      <c r="K214" s="269"/>
      <c r="L214" s="269"/>
      <c r="M214" s="177">
        <f t="shared" si="49"/>
        <v>0</v>
      </c>
      <c r="N214" s="166">
        <v>2500</v>
      </c>
      <c r="O214" s="305">
        <f t="shared" si="54"/>
        <v>0</v>
      </c>
      <c r="P214" s="62" t="e">
        <f>#REF!*F214</f>
        <v>#REF!</v>
      </c>
      <c r="Q214" s="62" t="e">
        <f>#REF!*G214</f>
        <v>#REF!</v>
      </c>
      <c r="R214" s="62" t="e">
        <f>#REF!*H214</f>
        <v>#REF!</v>
      </c>
      <c r="S214" s="62" t="e">
        <f>#REF!*I214</f>
        <v>#REF!</v>
      </c>
      <c r="T214" s="62" t="e">
        <f>#REF!*J214</f>
        <v>#REF!</v>
      </c>
      <c r="U214" s="62" t="e">
        <f>#REF!*K214</f>
        <v>#REF!</v>
      </c>
      <c r="V214" s="62" t="e">
        <f>#REF!*L214</f>
        <v>#REF!</v>
      </c>
      <c r="W214" s="138"/>
      <c r="X214" s="151"/>
      <c r="Y214" s="136"/>
      <c r="Z214" s="122"/>
      <c r="AA214" s="43"/>
      <c r="AB214" s="54"/>
      <c r="AC214" s="223"/>
    </row>
    <row r="215" spans="1:29" ht="27.75" customHeight="1" x14ac:dyDescent="0.2">
      <c r="A215" s="17"/>
      <c r="B215" s="28">
        <v>18.8</v>
      </c>
      <c r="C215" s="29" t="s">
        <v>214</v>
      </c>
      <c r="D215" s="30">
        <v>22.6</v>
      </c>
      <c r="E215" s="31" t="s">
        <v>7</v>
      </c>
      <c r="F215" s="31"/>
      <c r="G215" s="31"/>
      <c r="H215" s="31"/>
      <c r="I215" s="31"/>
      <c r="J215" s="31">
        <v>0</v>
      </c>
      <c r="K215" s="269"/>
      <c r="L215" s="269"/>
      <c r="M215" s="177">
        <f t="shared" si="49"/>
        <v>0</v>
      </c>
      <c r="N215" s="166">
        <v>1200</v>
      </c>
      <c r="O215" s="305">
        <f t="shared" si="54"/>
        <v>0</v>
      </c>
      <c r="P215" s="62" t="e">
        <f>#REF!*F215</f>
        <v>#REF!</v>
      </c>
      <c r="Q215" s="62" t="e">
        <f>#REF!*G215</f>
        <v>#REF!</v>
      </c>
      <c r="R215" s="62" t="e">
        <f>#REF!*H215</f>
        <v>#REF!</v>
      </c>
      <c r="S215" s="62" t="e">
        <f>#REF!*I215</f>
        <v>#REF!</v>
      </c>
      <c r="T215" s="62" t="e">
        <f>#REF!*J215</f>
        <v>#REF!</v>
      </c>
      <c r="U215" s="62" t="e">
        <f>#REF!*K215</f>
        <v>#REF!</v>
      </c>
      <c r="V215" s="62" t="e">
        <f>#REF!*L215</f>
        <v>#REF!</v>
      </c>
      <c r="W215" s="138"/>
      <c r="X215" s="151"/>
      <c r="Y215" s="136"/>
      <c r="Z215" s="122"/>
      <c r="AA215" s="43"/>
      <c r="AB215" s="54"/>
      <c r="AC215" s="223"/>
    </row>
    <row r="216" spans="1:29" ht="27.75" customHeight="1" thickBot="1" x14ac:dyDescent="0.25">
      <c r="A216" s="17"/>
      <c r="B216" s="199">
        <v>18.899999999999999</v>
      </c>
      <c r="C216" s="87" t="s">
        <v>215</v>
      </c>
      <c r="D216" s="88">
        <v>22.7</v>
      </c>
      <c r="E216" s="89" t="s">
        <v>13</v>
      </c>
      <c r="F216" s="89"/>
      <c r="G216" s="89"/>
      <c r="H216" s="89"/>
      <c r="I216" s="89"/>
      <c r="J216" s="89">
        <v>0</v>
      </c>
      <c r="K216" s="275"/>
      <c r="L216" s="275"/>
      <c r="M216" s="195">
        <f t="shared" si="49"/>
        <v>0</v>
      </c>
      <c r="N216" s="166">
        <v>3000</v>
      </c>
      <c r="O216" s="305">
        <f t="shared" si="54"/>
        <v>0</v>
      </c>
      <c r="P216" s="62" t="e">
        <f>#REF!*F216</f>
        <v>#REF!</v>
      </c>
      <c r="Q216" s="62" t="e">
        <f>#REF!*G216</f>
        <v>#REF!</v>
      </c>
      <c r="R216" s="62" t="e">
        <f>#REF!*H216</f>
        <v>#REF!</v>
      </c>
      <c r="S216" s="62" t="e">
        <f>#REF!*I216</f>
        <v>#REF!</v>
      </c>
      <c r="T216" s="62" t="e">
        <f>#REF!*J216</f>
        <v>#REF!</v>
      </c>
      <c r="U216" s="62" t="e">
        <f>#REF!*K216</f>
        <v>#REF!</v>
      </c>
      <c r="V216" s="62" t="e">
        <f>#REF!*L216</f>
        <v>#REF!</v>
      </c>
      <c r="W216" s="138"/>
      <c r="X216" s="151"/>
      <c r="Y216" s="136"/>
      <c r="Z216" s="122"/>
      <c r="AA216" s="43"/>
      <c r="AB216" s="184"/>
      <c r="AC216" s="227"/>
    </row>
    <row r="217" spans="1:29" ht="25.5" customHeight="1" thickBot="1" x14ac:dyDescent="0.25">
      <c r="A217" s="17"/>
      <c r="B217" s="38">
        <v>18</v>
      </c>
      <c r="C217" s="39" t="s">
        <v>262</v>
      </c>
      <c r="D217" s="40"/>
      <c r="E217" s="41"/>
      <c r="F217" s="41"/>
      <c r="G217" s="41"/>
      <c r="H217" s="41"/>
      <c r="I217" s="41"/>
      <c r="J217" s="41"/>
      <c r="K217" s="265"/>
      <c r="L217" s="265"/>
      <c r="M217" s="90"/>
      <c r="N217" s="320"/>
      <c r="O217" s="309">
        <f>SUM(O208:O216)</f>
        <v>72000</v>
      </c>
      <c r="P217" s="57" t="e">
        <f t="shared" ref="P217:V217" si="55">SUM(P208:P212)</f>
        <v>#REF!</v>
      </c>
      <c r="Q217" s="58" t="e">
        <f t="shared" si="55"/>
        <v>#REF!</v>
      </c>
      <c r="R217" s="58" t="e">
        <f t="shared" si="55"/>
        <v>#REF!</v>
      </c>
      <c r="S217" s="58" t="e">
        <f t="shared" si="55"/>
        <v>#REF!</v>
      </c>
      <c r="T217" s="58" t="e">
        <f t="shared" si="55"/>
        <v>#REF!</v>
      </c>
      <c r="U217" s="58" t="e">
        <f t="shared" si="55"/>
        <v>#REF!</v>
      </c>
      <c r="V217" s="58" t="e">
        <f t="shared" si="55"/>
        <v>#REF!</v>
      </c>
      <c r="W217" s="137"/>
      <c r="X217" s="152"/>
      <c r="Y217" s="137"/>
      <c r="Z217" s="128"/>
      <c r="AA217" s="43"/>
      <c r="AB217" s="229"/>
      <c r="AC217" s="229"/>
    </row>
    <row r="218" spans="1:29" ht="26.25" customHeight="1" thickBot="1" x14ac:dyDescent="0.25">
      <c r="A218" s="17"/>
      <c r="B218" s="46">
        <v>19</v>
      </c>
      <c r="C218" s="110" t="s">
        <v>110</v>
      </c>
      <c r="D218" s="111"/>
      <c r="E218" s="47"/>
      <c r="F218" s="47"/>
      <c r="G218" s="47"/>
      <c r="H218" s="47"/>
      <c r="I218" s="47"/>
      <c r="J218" s="47"/>
      <c r="K218" s="266"/>
      <c r="L218" s="266"/>
      <c r="M218" s="112"/>
      <c r="N218" s="315"/>
      <c r="O218" s="312"/>
      <c r="P218" s="60"/>
      <c r="Q218" s="61"/>
      <c r="R218" s="22"/>
      <c r="S218" s="22"/>
      <c r="T218" s="22"/>
      <c r="U218" s="22"/>
      <c r="V218" s="22"/>
      <c r="W218" s="132"/>
      <c r="X218" s="146"/>
      <c r="Y218" s="132"/>
      <c r="Z218" s="125"/>
      <c r="AA218" s="43"/>
      <c r="AB218" s="225"/>
      <c r="AC218" s="225"/>
    </row>
    <row r="219" spans="1:29" ht="26.25" customHeight="1" thickBot="1" x14ac:dyDescent="0.25">
      <c r="A219" s="17"/>
      <c r="B219" s="206"/>
      <c r="C219" s="200" t="s">
        <v>291</v>
      </c>
      <c r="D219" s="201"/>
      <c r="E219" s="202"/>
      <c r="F219" s="202"/>
      <c r="G219" s="202"/>
      <c r="H219" s="202"/>
      <c r="I219" s="202"/>
      <c r="J219" s="202"/>
      <c r="K219" s="276"/>
      <c r="L219" s="276"/>
      <c r="M219" s="218"/>
      <c r="N219" s="322"/>
      <c r="O219" s="313"/>
      <c r="P219" s="203"/>
      <c r="Q219" s="204"/>
      <c r="R219" s="205"/>
      <c r="S219" s="205"/>
      <c r="T219" s="205"/>
      <c r="U219" s="205"/>
      <c r="V219" s="205"/>
      <c r="W219" s="254"/>
      <c r="X219" s="254"/>
      <c r="Y219" s="254"/>
      <c r="Z219" s="253"/>
      <c r="AA219" s="43"/>
      <c r="AB219" s="233"/>
      <c r="AC219" s="233"/>
    </row>
    <row r="220" spans="1:29" ht="27.75" customHeight="1" x14ac:dyDescent="0.2">
      <c r="A220" s="17"/>
      <c r="B220" s="44">
        <v>19.100000000000001</v>
      </c>
      <c r="C220" s="116" t="s">
        <v>123</v>
      </c>
      <c r="D220" s="117">
        <v>23</v>
      </c>
      <c r="E220" s="45" t="s">
        <v>190</v>
      </c>
      <c r="F220" s="45"/>
      <c r="G220" s="45"/>
      <c r="H220" s="45"/>
      <c r="I220" s="45"/>
      <c r="J220" s="45"/>
      <c r="K220" s="267"/>
      <c r="L220" s="267"/>
      <c r="M220" s="174">
        <f t="shared" si="49"/>
        <v>0</v>
      </c>
      <c r="N220" s="166">
        <v>7</v>
      </c>
      <c r="O220" s="305">
        <f t="shared" ref="O220:O256" si="56">N220*M220</f>
        <v>0</v>
      </c>
      <c r="P220" s="62" t="e">
        <f>#REF!*F220</f>
        <v>#REF!</v>
      </c>
      <c r="Q220" s="62" t="e">
        <f>#REF!*G220</f>
        <v>#REF!</v>
      </c>
      <c r="R220" s="62" t="e">
        <f>#REF!*H220</f>
        <v>#REF!</v>
      </c>
      <c r="S220" s="62" t="e">
        <f>#REF!*I220</f>
        <v>#REF!</v>
      </c>
      <c r="T220" s="62" t="e">
        <f>#REF!*J220</f>
        <v>#REF!</v>
      </c>
      <c r="U220" s="62" t="e">
        <f>#REF!*K220</f>
        <v>#REF!</v>
      </c>
      <c r="V220" s="62" t="e">
        <f>#REF!*L220</f>
        <v>#REF!</v>
      </c>
      <c r="W220" s="136"/>
      <c r="X220" s="150"/>
      <c r="Y220" s="136"/>
      <c r="Z220" s="122"/>
      <c r="AA220" s="43"/>
      <c r="AB220" s="183"/>
      <c r="AC220" s="226"/>
    </row>
    <row r="221" spans="1:29" ht="27.75" customHeight="1" x14ac:dyDescent="0.2">
      <c r="A221" s="17"/>
      <c r="B221" s="28">
        <v>19.2</v>
      </c>
      <c r="C221" s="29" t="s">
        <v>123</v>
      </c>
      <c r="D221" s="30">
        <v>23</v>
      </c>
      <c r="E221" s="31" t="s">
        <v>190</v>
      </c>
      <c r="F221" s="31"/>
      <c r="G221" s="31"/>
      <c r="H221" s="31"/>
      <c r="I221" s="31"/>
      <c r="J221" s="31"/>
      <c r="K221" s="269"/>
      <c r="L221" s="269"/>
      <c r="M221" s="177">
        <f t="shared" si="49"/>
        <v>0</v>
      </c>
      <c r="N221" s="166">
        <v>7</v>
      </c>
      <c r="O221" s="305">
        <f t="shared" si="56"/>
        <v>0</v>
      </c>
      <c r="P221" s="62" t="e">
        <f>#REF!*F221</f>
        <v>#REF!</v>
      </c>
      <c r="Q221" s="62" t="e">
        <f>#REF!*G221</f>
        <v>#REF!</v>
      </c>
      <c r="R221" s="62" t="e">
        <f>#REF!*H221</f>
        <v>#REF!</v>
      </c>
      <c r="S221" s="62" t="e">
        <f>#REF!*I221</f>
        <v>#REF!</v>
      </c>
      <c r="T221" s="62" t="e">
        <f>#REF!*J221</f>
        <v>#REF!</v>
      </c>
      <c r="U221" s="62" t="e">
        <f>#REF!*K221</f>
        <v>#REF!</v>
      </c>
      <c r="V221" s="62" t="e">
        <f>#REF!*L221</f>
        <v>#REF!</v>
      </c>
      <c r="W221" s="138"/>
      <c r="X221" s="151"/>
      <c r="Y221" s="136"/>
      <c r="Z221" s="122"/>
      <c r="AA221" s="43"/>
      <c r="AB221" s="54"/>
      <c r="AC221" s="223"/>
    </row>
    <row r="222" spans="1:29" ht="27.75" customHeight="1" x14ac:dyDescent="0.2">
      <c r="A222" s="17"/>
      <c r="B222" s="28">
        <v>19.3</v>
      </c>
      <c r="C222" s="29" t="s">
        <v>124</v>
      </c>
      <c r="D222" s="30">
        <v>23</v>
      </c>
      <c r="E222" s="31" t="s">
        <v>190</v>
      </c>
      <c r="F222" s="31"/>
      <c r="G222" s="31"/>
      <c r="H222" s="31"/>
      <c r="I222" s="31"/>
      <c r="J222" s="31"/>
      <c r="K222" s="269"/>
      <c r="L222" s="269"/>
      <c r="M222" s="177">
        <f t="shared" si="49"/>
        <v>0</v>
      </c>
      <c r="N222" s="166">
        <v>7</v>
      </c>
      <c r="O222" s="305">
        <f t="shared" si="56"/>
        <v>0</v>
      </c>
      <c r="P222" s="62" t="e">
        <f>#REF!*F222</f>
        <v>#REF!</v>
      </c>
      <c r="Q222" s="62" t="e">
        <f>#REF!*G222</f>
        <v>#REF!</v>
      </c>
      <c r="R222" s="62" t="e">
        <f>#REF!*H222</f>
        <v>#REF!</v>
      </c>
      <c r="S222" s="62" t="e">
        <f>#REF!*I222</f>
        <v>#REF!</v>
      </c>
      <c r="T222" s="62" t="e">
        <f>#REF!*J222</f>
        <v>#REF!</v>
      </c>
      <c r="U222" s="62" t="e">
        <f>#REF!*K222</f>
        <v>#REF!</v>
      </c>
      <c r="V222" s="62" t="e">
        <f>#REF!*L222</f>
        <v>#REF!</v>
      </c>
      <c r="W222" s="138"/>
      <c r="X222" s="151"/>
      <c r="Y222" s="136"/>
      <c r="Z222" s="122"/>
      <c r="AA222" s="43"/>
      <c r="AB222" s="54"/>
      <c r="AC222" s="223"/>
    </row>
    <row r="223" spans="1:29" ht="27.75" customHeight="1" x14ac:dyDescent="0.2">
      <c r="A223" s="17"/>
      <c r="B223" s="28">
        <v>19.399999999999999</v>
      </c>
      <c r="C223" s="29" t="s">
        <v>125</v>
      </c>
      <c r="D223" s="30">
        <v>23</v>
      </c>
      <c r="E223" s="31" t="s">
        <v>190</v>
      </c>
      <c r="F223" s="31"/>
      <c r="G223" s="31"/>
      <c r="H223" s="31"/>
      <c r="I223" s="31"/>
      <c r="J223" s="31"/>
      <c r="K223" s="269"/>
      <c r="L223" s="269"/>
      <c r="M223" s="177">
        <f t="shared" si="49"/>
        <v>0</v>
      </c>
      <c r="N223" s="166">
        <v>8</v>
      </c>
      <c r="O223" s="305">
        <f t="shared" si="56"/>
        <v>0</v>
      </c>
      <c r="P223" s="62" t="e">
        <f>#REF!*F223</f>
        <v>#REF!</v>
      </c>
      <c r="Q223" s="62" t="e">
        <f>#REF!*G223</f>
        <v>#REF!</v>
      </c>
      <c r="R223" s="62" t="e">
        <f>#REF!*H223</f>
        <v>#REF!</v>
      </c>
      <c r="S223" s="62" t="e">
        <f>#REF!*I223</f>
        <v>#REF!</v>
      </c>
      <c r="T223" s="62" t="e">
        <f>#REF!*J223</f>
        <v>#REF!</v>
      </c>
      <c r="U223" s="62" t="e">
        <f>#REF!*K223</f>
        <v>#REF!</v>
      </c>
      <c r="V223" s="62" t="e">
        <f>#REF!*L223</f>
        <v>#REF!</v>
      </c>
      <c r="W223" s="138"/>
      <c r="X223" s="151"/>
      <c r="Y223" s="136"/>
      <c r="Z223" s="122"/>
      <c r="AA223" s="43"/>
      <c r="AB223" s="54"/>
      <c r="AC223" s="223"/>
    </row>
    <row r="224" spans="1:29" ht="27.75" customHeight="1" x14ac:dyDescent="0.2">
      <c r="A224" s="17"/>
      <c r="B224" s="28">
        <v>19.5</v>
      </c>
      <c r="C224" s="29" t="s">
        <v>122</v>
      </c>
      <c r="D224" s="30">
        <v>23</v>
      </c>
      <c r="E224" s="31" t="s">
        <v>190</v>
      </c>
      <c r="F224" s="31"/>
      <c r="G224" s="31"/>
      <c r="H224" s="31"/>
      <c r="I224" s="31"/>
      <c r="J224" s="31"/>
      <c r="K224" s="269"/>
      <c r="L224" s="269"/>
      <c r="M224" s="177">
        <f t="shared" si="49"/>
        <v>0</v>
      </c>
      <c r="N224" s="166">
        <v>8</v>
      </c>
      <c r="O224" s="305">
        <f t="shared" si="56"/>
        <v>0</v>
      </c>
      <c r="P224" s="62" t="e">
        <f>#REF!*F224</f>
        <v>#REF!</v>
      </c>
      <c r="Q224" s="62" t="e">
        <f>#REF!*G224</f>
        <v>#REF!</v>
      </c>
      <c r="R224" s="62" t="e">
        <f>#REF!*H224</f>
        <v>#REF!</v>
      </c>
      <c r="S224" s="62" t="e">
        <f>#REF!*I224</f>
        <v>#REF!</v>
      </c>
      <c r="T224" s="62" t="e">
        <f>#REF!*J224</f>
        <v>#REF!</v>
      </c>
      <c r="U224" s="62" t="e">
        <f>#REF!*K224</f>
        <v>#REF!</v>
      </c>
      <c r="V224" s="62" t="e">
        <f>#REF!*L224</f>
        <v>#REF!</v>
      </c>
      <c r="W224" s="138"/>
      <c r="X224" s="151"/>
      <c r="Y224" s="136"/>
      <c r="Z224" s="122"/>
      <c r="AA224" s="43"/>
      <c r="AB224" s="54"/>
      <c r="AC224" s="223"/>
    </row>
    <row r="225" spans="1:29" ht="27.75" customHeight="1" x14ac:dyDescent="0.2">
      <c r="A225" s="17"/>
      <c r="B225" s="28">
        <v>19.600000000000001</v>
      </c>
      <c r="C225" s="29" t="s">
        <v>121</v>
      </c>
      <c r="D225" s="30">
        <v>23</v>
      </c>
      <c r="E225" s="31" t="s">
        <v>190</v>
      </c>
      <c r="F225" s="31"/>
      <c r="G225" s="31"/>
      <c r="H225" s="31"/>
      <c r="I225" s="31"/>
      <c r="J225" s="31"/>
      <c r="K225" s="269"/>
      <c r="L225" s="269"/>
      <c r="M225" s="177">
        <f t="shared" si="49"/>
        <v>0</v>
      </c>
      <c r="N225" s="166">
        <v>8</v>
      </c>
      <c r="O225" s="305">
        <f t="shared" si="56"/>
        <v>0</v>
      </c>
      <c r="P225" s="62" t="e">
        <f>#REF!*F225</f>
        <v>#REF!</v>
      </c>
      <c r="Q225" s="62" t="e">
        <f>#REF!*G225</f>
        <v>#REF!</v>
      </c>
      <c r="R225" s="62" t="e">
        <f>#REF!*H225</f>
        <v>#REF!</v>
      </c>
      <c r="S225" s="62" t="e">
        <f>#REF!*I225</f>
        <v>#REF!</v>
      </c>
      <c r="T225" s="62" t="e">
        <f>#REF!*J225</f>
        <v>#REF!</v>
      </c>
      <c r="U225" s="62" t="e">
        <f>#REF!*K225</f>
        <v>#REF!</v>
      </c>
      <c r="V225" s="62" t="e">
        <f>#REF!*L225</f>
        <v>#REF!</v>
      </c>
      <c r="W225" s="138"/>
      <c r="X225" s="151"/>
      <c r="Y225" s="136"/>
      <c r="Z225" s="122"/>
      <c r="AA225" s="43"/>
      <c r="AB225" s="54"/>
      <c r="AC225" s="223"/>
    </row>
    <row r="226" spans="1:29" ht="27.75" customHeight="1" x14ac:dyDescent="0.2">
      <c r="A226" s="17"/>
      <c r="B226" s="28">
        <v>19.7</v>
      </c>
      <c r="C226" s="29" t="s">
        <v>119</v>
      </c>
      <c r="D226" s="30">
        <v>23</v>
      </c>
      <c r="E226" s="31" t="s">
        <v>190</v>
      </c>
      <c r="F226" s="31"/>
      <c r="G226" s="31"/>
      <c r="H226" s="31"/>
      <c r="I226" s="31"/>
      <c r="J226" s="31"/>
      <c r="K226" s="269"/>
      <c r="L226" s="269"/>
      <c r="M226" s="177">
        <f t="shared" si="49"/>
        <v>0</v>
      </c>
      <c r="N226" s="166">
        <v>9</v>
      </c>
      <c r="O226" s="305">
        <f t="shared" si="56"/>
        <v>0</v>
      </c>
      <c r="P226" s="62" t="e">
        <f>#REF!*F226</f>
        <v>#REF!</v>
      </c>
      <c r="Q226" s="62" t="e">
        <f>#REF!*G226</f>
        <v>#REF!</v>
      </c>
      <c r="R226" s="62" t="e">
        <f>#REF!*H226</f>
        <v>#REF!</v>
      </c>
      <c r="S226" s="62" t="e">
        <f>#REF!*I226</f>
        <v>#REF!</v>
      </c>
      <c r="T226" s="62" t="e">
        <f>#REF!*J226</f>
        <v>#REF!</v>
      </c>
      <c r="U226" s="62" t="e">
        <f>#REF!*K226</f>
        <v>#REF!</v>
      </c>
      <c r="V226" s="62" t="e">
        <f>#REF!*L226</f>
        <v>#REF!</v>
      </c>
      <c r="W226" s="138"/>
      <c r="X226" s="151"/>
      <c r="Y226" s="136"/>
      <c r="Z226" s="122"/>
      <c r="AA226" s="43"/>
      <c r="AB226" s="54"/>
      <c r="AC226" s="223"/>
    </row>
    <row r="227" spans="1:29" ht="27.75" customHeight="1" x14ac:dyDescent="0.2">
      <c r="A227" s="17"/>
      <c r="B227" s="28">
        <v>19.8</v>
      </c>
      <c r="C227" s="29" t="s">
        <v>120</v>
      </c>
      <c r="D227" s="30">
        <v>23</v>
      </c>
      <c r="E227" s="31" t="s">
        <v>190</v>
      </c>
      <c r="F227" s="31"/>
      <c r="G227" s="31"/>
      <c r="H227" s="31"/>
      <c r="I227" s="31"/>
      <c r="J227" s="31">
        <f>SUM(AB227:AC227)</f>
        <v>0</v>
      </c>
      <c r="K227" s="269"/>
      <c r="L227" s="269"/>
      <c r="M227" s="177">
        <f t="shared" si="49"/>
        <v>0</v>
      </c>
      <c r="N227" s="166">
        <v>9</v>
      </c>
      <c r="O227" s="305">
        <f t="shared" si="56"/>
        <v>0</v>
      </c>
      <c r="P227" s="62" t="e">
        <f>#REF!*F227</f>
        <v>#REF!</v>
      </c>
      <c r="Q227" s="62" t="e">
        <f>#REF!*G227</f>
        <v>#REF!</v>
      </c>
      <c r="R227" s="62" t="e">
        <f>#REF!*H227</f>
        <v>#REF!</v>
      </c>
      <c r="S227" s="62" t="e">
        <f>#REF!*I227</f>
        <v>#REF!</v>
      </c>
      <c r="T227" s="62" t="e">
        <f>#REF!*J227</f>
        <v>#REF!</v>
      </c>
      <c r="U227" s="62" t="e">
        <f>#REF!*K227</f>
        <v>#REF!</v>
      </c>
      <c r="V227" s="62" t="e">
        <f>#REF!*L227</f>
        <v>#REF!</v>
      </c>
      <c r="W227" s="138"/>
      <c r="X227" s="151"/>
      <c r="Y227" s="136"/>
      <c r="Z227" s="122"/>
      <c r="AA227" s="43"/>
      <c r="AB227" s="54"/>
      <c r="AC227" s="223"/>
    </row>
    <row r="228" spans="1:29" ht="27.75" customHeight="1" x14ac:dyDescent="0.2">
      <c r="A228" s="17"/>
      <c r="B228" s="28">
        <v>19.899999999999999</v>
      </c>
      <c r="C228" s="29" t="s">
        <v>216</v>
      </c>
      <c r="D228" s="30">
        <v>23</v>
      </c>
      <c r="E228" s="31" t="s">
        <v>190</v>
      </c>
      <c r="F228" s="31"/>
      <c r="G228" s="31"/>
      <c r="H228" s="31"/>
      <c r="I228" s="31"/>
      <c r="J228" s="31">
        <f>SUM(AB228:AC228)</f>
        <v>0</v>
      </c>
      <c r="K228" s="269"/>
      <c r="L228" s="269"/>
      <c r="M228" s="177">
        <f t="shared" si="49"/>
        <v>0</v>
      </c>
      <c r="N228" s="166">
        <v>12</v>
      </c>
      <c r="O228" s="305">
        <f t="shared" si="56"/>
        <v>0</v>
      </c>
      <c r="P228" s="62" t="e">
        <f>#REF!*F228</f>
        <v>#REF!</v>
      </c>
      <c r="Q228" s="62" t="e">
        <f>#REF!*G228</f>
        <v>#REF!</v>
      </c>
      <c r="R228" s="62" t="e">
        <f>#REF!*H228</f>
        <v>#REF!</v>
      </c>
      <c r="S228" s="62" t="e">
        <f>#REF!*I228</f>
        <v>#REF!</v>
      </c>
      <c r="T228" s="62" t="e">
        <f>#REF!*J228</f>
        <v>#REF!</v>
      </c>
      <c r="U228" s="62" t="e">
        <f>#REF!*K228</f>
        <v>#REF!</v>
      </c>
      <c r="V228" s="62" t="e">
        <f>#REF!*L228</f>
        <v>#REF!</v>
      </c>
      <c r="W228" s="138"/>
      <c r="X228" s="151"/>
      <c r="Y228" s="136"/>
      <c r="Z228" s="122"/>
      <c r="AA228" s="43"/>
      <c r="AB228" s="54"/>
      <c r="AC228" s="223"/>
    </row>
    <row r="229" spans="1:29" ht="27.75" customHeight="1" x14ac:dyDescent="0.2">
      <c r="A229" s="17"/>
      <c r="B229" s="189">
        <v>19.100000000000001</v>
      </c>
      <c r="C229" s="29" t="s">
        <v>217</v>
      </c>
      <c r="D229" s="30">
        <v>23</v>
      </c>
      <c r="E229" s="31" t="s">
        <v>190</v>
      </c>
      <c r="F229" s="31">
        <v>100</v>
      </c>
      <c r="G229" s="31"/>
      <c r="H229" s="31"/>
      <c r="I229" s="31"/>
      <c r="J229" s="31"/>
      <c r="K229" s="269"/>
      <c r="L229" s="269"/>
      <c r="M229" s="177">
        <f t="shared" si="49"/>
        <v>100</v>
      </c>
      <c r="N229" s="166">
        <v>18</v>
      </c>
      <c r="O229" s="305">
        <f t="shared" si="56"/>
        <v>1800</v>
      </c>
      <c r="P229" s="62" t="e">
        <f>#REF!*F229</f>
        <v>#REF!</v>
      </c>
      <c r="Q229" s="62" t="e">
        <f>#REF!*G229</f>
        <v>#REF!</v>
      </c>
      <c r="R229" s="62" t="e">
        <f>#REF!*H229</f>
        <v>#REF!</v>
      </c>
      <c r="S229" s="62" t="e">
        <f>#REF!*I229</f>
        <v>#REF!</v>
      </c>
      <c r="T229" s="62" t="e">
        <f>#REF!*J229</f>
        <v>#REF!</v>
      </c>
      <c r="U229" s="62" t="e">
        <f>#REF!*K229</f>
        <v>#REF!</v>
      </c>
      <c r="V229" s="62" t="e">
        <f>#REF!*L229</f>
        <v>#REF!</v>
      </c>
      <c r="W229" s="138"/>
      <c r="X229" s="151"/>
      <c r="Y229" s="136"/>
      <c r="Z229" s="122"/>
      <c r="AA229" s="43"/>
      <c r="AB229" s="54"/>
      <c r="AC229" s="223"/>
    </row>
    <row r="230" spans="1:29" ht="27.75" customHeight="1" x14ac:dyDescent="0.2">
      <c r="A230" s="17"/>
      <c r="B230" s="36">
        <v>19.11</v>
      </c>
      <c r="C230" s="29" t="s">
        <v>218</v>
      </c>
      <c r="D230" s="30">
        <v>23</v>
      </c>
      <c r="E230" s="31" t="s">
        <v>190</v>
      </c>
      <c r="F230" s="31"/>
      <c r="G230" s="31"/>
      <c r="H230" s="31"/>
      <c r="I230" s="31"/>
      <c r="J230" s="31"/>
      <c r="K230" s="269"/>
      <c r="L230" s="269"/>
      <c r="M230" s="177">
        <f t="shared" si="49"/>
        <v>0</v>
      </c>
      <c r="N230" s="166">
        <v>30</v>
      </c>
      <c r="O230" s="305">
        <f t="shared" si="56"/>
        <v>0</v>
      </c>
      <c r="P230" s="62" t="e">
        <f>#REF!*F230</f>
        <v>#REF!</v>
      </c>
      <c r="Q230" s="62" t="e">
        <f>#REF!*G230</f>
        <v>#REF!</v>
      </c>
      <c r="R230" s="62" t="e">
        <f>#REF!*H230</f>
        <v>#REF!</v>
      </c>
      <c r="S230" s="62" t="e">
        <f>#REF!*I230</f>
        <v>#REF!</v>
      </c>
      <c r="T230" s="62" t="e">
        <f>#REF!*J230</f>
        <v>#REF!</v>
      </c>
      <c r="U230" s="62" t="e">
        <f>#REF!*K230</f>
        <v>#REF!</v>
      </c>
      <c r="V230" s="62" t="e">
        <f>#REF!*L230</f>
        <v>#REF!</v>
      </c>
      <c r="W230" s="138"/>
      <c r="X230" s="151"/>
      <c r="Y230" s="136"/>
      <c r="Z230" s="122"/>
      <c r="AA230" s="43"/>
      <c r="AB230" s="54"/>
      <c r="AC230" s="223"/>
    </row>
    <row r="231" spans="1:29" ht="27.75" customHeight="1" x14ac:dyDescent="0.2">
      <c r="A231" s="17"/>
      <c r="B231" s="189">
        <v>19.12</v>
      </c>
      <c r="C231" s="29" t="s">
        <v>112</v>
      </c>
      <c r="D231" s="30">
        <v>23</v>
      </c>
      <c r="E231" s="31" t="s">
        <v>190</v>
      </c>
      <c r="F231" s="31"/>
      <c r="G231" s="31"/>
      <c r="H231" s="31"/>
      <c r="I231" s="31"/>
      <c r="J231" s="31"/>
      <c r="K231" s="269"/>
      <c r="L231" s="269"/>
      <c r="M231" s="177">
        <f t="shared" si="49"/>
        <v>0</v>
      </c>
      <c r="N231" s="166">
        <v>13</v>
      </c>
      <c r="O231" s="305">
        <f t="shared" si="56"/>
        <v>0</v>
      </c>
      <c r="P231" s="62" t="e">
        <f>#REF!*F231</f>
        <v>#REF!</v>
      </c>
      <c r="Q231" s="62" t="e">
        <f>#REF!*G231</f>
        <v>#REF!</v>
      </c>
      <c r="R231" s="62" t="e">
        <f>#REF!*H231</f>
        <v>#REF!</v>
      </c>
      <c r="S231" s="62" t="e">
        <f>#REF!*I231</f>
        <v>#REF!</v>
      </c>
      <c r="T231" s="62" t="e">
        <f>#REF!*J231</f>
        <v>#REF!</v>
      </c>
      <c r="U231" s="62" t="e">
        <f>#REF!*K231</f>
        <v>#REF!</v>
      </c>
      <c r="V231" s="62" t="e">
        <f>#REF!*L231</f>
        <v>#REF!</v>
      </c>
      <c r="W231" s="138"/>
      <c r="X231" s="151"/>
      <c r="Y231" s="136"/>
      <c r="Z231" s="122"/>
      <c r="AA231" s="43"/>
      <c r="AB231" s="54"/>
      <c r="AC231" s="223"/>
    </row>
    <row r="232" spans="1:29" ht="27.75" customHeight="1" x14ac:dyDescent="0.2">
      <c r="A232" s="17"/>
      <c r="B232" s="36">
        <v>19.13</v>
      </c>
      <c r="C232" s="29" t="s">
        <v>113</v>
      </c>
      <c r="D232" s="30">
        <v>23</v>
      </c>
      <c r="E232" s="31" t="s">
        <v>190</v>
      </c>
      <c r="F232" s="31"/>
      <c r="G232" s="31"/>
      <c r="H232" s="31"/>
      <c r="I232" s="31"/>
      <c r="J232" s="31"/>
      <c r="K232" s="269"/>
      <c r="L232" s="269"/>
      <c r="M232" s="177">
        <f t="shared" si="49"/>
        <v>0</v>
      </c>
      <c r="N232" s="166">
        <v>13</v>
      </c>
      <c r="O232" s="305">
        <f t="shared" si="56"/>
        <v>0</v>
      </c>
      <c r="P232" s="62" t="e">
        <f>#REF!*F232</f>
        <v>#REF!</v>
      </c>
      <c r="Q232" s="62" t="e">
        <f>#REF!*G232</f>
        <v>#REF!</v>
      </c>
      <c r="R232" s="62" t="e">
        <f>#REF!*H232</f>
        <v>#REF!</v>
      </c>
      <c r="S232" s="62" t="e">
        <f>#REF!*I232</f>
        <v>#REF!</v>
      </c>
      <c r="T232" s="62" t="e">
        <f>#REF!*J232</f>
        <v>#REF!</v>
      </c>
      <c r="U232" s="62" t="e">
        <f>#REF!*K232</f>
        <v>#REF!</v>
      </c>
      <c r="V232" s="62" t="e">
        <f>#REF!*L232</f>
        <v>#REF!</v>
      </c>
      <c r="W232" s="138"/>
      <c r="X232" s="151"/>
      <c r="Y232" s="136"/>
      <c r="Z232" s="122"/>
      <c r="AA232" s="43"/>
      <c r="AB232" s="54"/>
      <c r="AC232" s="223"/>
    </row>
    <row r="233" spans="1:29" ht="27.75" customHeight="1" x14ac:dyDescent="0.2">
      <c r="A233" s="17"/>
      <c r="B233" s="189">
        <v>19.14</v>
      </c>
      <c r="C233" s="29" t="s">
        <v>114</v>
      </c>
      <c r="D233" s="30">
        <v>23</v>
      </c>
      <c r="E233" s="31" t="s">
        <v>190</v>
      </c>
      <c r="F233" s="31"/>
      <c r="G233" s="31"/>
      <c r="H233" s="31"/>
      <c r="I233" s="31"/>
      <c r="J233" s="31"/>
      <c r="K233" s="269"/>
      <c r="L233" s="269"/>
      <c r="M233" s="177">
        <f t="shared" si="49"/>
        <v>0</v>
      </c>
      <c r="N233" s="166">
        <v>25</v>
      </c>
      <c r="O233" s="305">
        <f t="shared" si="56"/>
        <v>0</v>
      </c>
      <c r="P233" s="62" t="e">
        <f>#REF!*F233</f>
        <v>#REF!</v>
      </c>
      <c r="Q233" s="62" t="e">
        <f>#REF!*G233</f>
        <v>#REF!</v>
      </c>
      <c r="R233" s="62" t="e">
        <f>#REF!*H233</f>
        <v>#REF!</v>
      </c>
      <c r="S233" s="62" t="e">
        <f>#REF!*I233</f>
        <v>#REF!</v>
      </c>
      <c r="T233" s="62" t="e">
        <f>#REF!*J233</f>
        <v>#REF!</v>
      </c>
      <c r="U233" s="62" t="e">
        <f>#REF!*K233</f>
        <v>#REF!</v>
      </c>
      <c r="V233" s="62" t="e">
        <f>#REF!*L233</f>
        <v>#REF!</v>
      </c>
      <c r="W233" s="138"/>
      <c r="X233" s="151"/>
      <c r="Y233" s="136"/>
      <c r="Z233" s="122"/>
      <c r="AA233" s="43"/>
      <c r="AB233" s="54"/>
      <c r="AC233" s="223"/>
    </row>
    <row r="234" spans="1:29" ht="27.75" customHeight="1" x14ac:dyDescent="0.2">
      <c r="A234" s="17"/>
      <c r="B234" s="36">
        <v>19.149999999999999</v>
      </c>
      <c r="C234" s="29" t="s">
        <v>117</v>
      </c>
      <c r="D234" s="30">
        <v>23</v>
      </c>
      <c r="E234" s="31" t="s">
        <v>190</v>
      </c>
      <c r="F234" s="31"/>
      <c r="G234" s="31"/>
      <c r="H234" s="31"/>
      <c r="I234" s="31"/>
      <c r="J234" s="31"/>
      <c r="K234" s="269"/>
      <c r="L234" s="269"/>
      <c r="M234" s="177">
        <f t="shared" si="49"/>
        <v>0</v>
      </c>
      <c r="N234" s="166">
        <v>35</v>
      </c>
      <c r="O234" s="305">
        <f t="shared" si="56"/>
        <v>0</v>
      </c>
      <c r="P234" s="62" t="e">
        <f>#REF!*F234</f>
        <v>#REF!</v>
      </c>
      <c r="Q234" s="62" t="e">
        <f>#REF!*G234</f>
        <v>#REF!</v>
      </c>
      <c r="R234" s="62" t="e">
        <f>#REF!*H234</f>
        <v>#REF!</v>
      </c>
      <c r="S234" s="62" t="e">
        <f>#REF!*I234</f>
        <v>#REF!</v>
      </c>
      <c r="T234" s="62" t="e">
        <f>#REF!*J234</f>
        <v>#REF!</v>
      </c>
      <c r="U234" s="62" t="e">
        <f>#REF!*K234</f>
        <v>#REF!</v>
      </c>
      <c r="V234" s="62" t="e">
        <f>#REF!*L234</f>
        <v>#REF!</v>
      </c>
      <c r="W234" s="138"/>
      <c r="X234" s="151"/>
      <c r="Y234" s="136"/>
      <c r="Z234" s="122"/>
      <c r="AA234" s="43"/>
      <c r="AB234" s="54"/>
      <c r="AC234" s="223"/>
    </row>
    <row r="235" spans="1:29" ht="27.75" customHeight="1" x14ac:dyDescent="0.2">
      <c r="A235" s="17"/>
      <c r="B235" s="189">
        <v>19.16</v>
      </c>
      <c r="C235" s="29" t="s">
        <v>118</v>
      </c>
      <c r="D235" s="30">
        <v>23</v>
      </c>
      <c r="E235" s="31" t="s">
        <v>190</v>
      </c>
      <c r="F235" s="31"/>
      <c r="G235" s="31"/>
      <c r="H235" s="31"/>
      <c r="I235" s="31"/>
      <c r="J235" s="31"/>
      <c r="K235" s="269"/>
      <c r="L235" s="269"/>
      <c r="M235" s="177">
        <f t="shared" si="49"/>
        <v>0</v>
      </c>
      <c r="N235" s="166">
        <v>45</v>
      </c>
      <c r="O235" s="305">
        <f t="shared" si="56"/>
        <v>0</v>
      </c>
      <c r="P235" s="62" t="e">
        <f>#REF!*F235</f>
        <v>#REF!</v>
      </c>
      <c r="Q235" s="62" t="e">
        <f>#REF!*G235</f>
        <v>#REF!</v>
      </c>
      <c r="R235" s="62" t="e">
        <f>#REF!*H235</f>
        <v>#REF!</v>
      </c>
      <c r="S235" s="62" t="e">
        <f>#REF!*I235</f>
        <v>#REF!</v>
      </c>
      <c r="T235" s="62" t="e">
        <f>#REF!*J235</f>
        <v>#REF!</v>
      </c>
      <c r="U235" s="62" t="e">
        <f>#REF!*K235</f>
        <v>#REF!</v>
      </c>
      <c r="V235" s="62" t="e">
        <f>#REF!*L235</f>
        <v>#REF!</v>
      </c>
      <c r="W235" s="138"/>
      <c r="X235" s="151"/>
      <c r="Y235" s="136"/>
      <c r="Z235" s="122"/>
      <c r="AA235" s="43"/>
      <c r="AB235" s="54"/>
      <c r="AC235" s="223"/>
    </row>
    <row r="236" spans="1:29" ht="27.75" customHeight="1" x14ac:dyDescent="0.2">
      <c r="A236" s="17"/>
      <c r="B236" s="36">
        <v>19.170000000000002</v>
      </c>
      <c r="C236" s="29" t="s">
        <v>115</v>
      </c>
      <c r="D236" s="30">
        <v>23</v>
      </c>
      <c r="E236" s="31" t="s">
        <v>190</v>
      </c>
      <c r="F236" s="31"/>
      <c r="G236" s="31"/>
      <c r="H236" s="31"/>
      <c r="I236" s="31"/>
      <c r="J236" s="31">
        <f>SUM(AB236:AC236)</f>
        <v>0</v>
      </c>
      <c r="K236" s="269"/>
      <c r="L236" s="269"/>
      <c r="M236" s="177">
        <f t="shared" si="49"/>
        <v>0</v>
      </c>
      <c r="N236" s="166">
        <v>120</v>
      </c>
      <c r="O236" s="305">
        <f t="shared" si="56"/>
        <v>0</v>
      </c>
      <c r="P236" s="62" t="e">
        <f>#REF!*F236</f>
        <v>#REF!</v>
      </c>
      <c r="Q236" s="62" t="e">
        <f>#REF!*G236</f>
        <v>#REF!</v>
      </c>
      <c r="R236" s="62" t="e">
        <f>#REF!*H236</f>
        <v>#REF!</v>
      </c>
      <c r="S236" s="62" t="e">
        <f>#REF!*I236</f>
        <v>#REF!</v>
      </c>
      <c r="T236" s="62" t="e">
        <f>#REF!*J236</f>
        <v>#REF!</v>
      </c>
      <c r="U236" s="62" t="e">
        <f>#REF!*K236</f>
        <v>#REF!</v>
      </c>
      <c r="V236" s="62" t="e">
        <f>#REF!*L236</f>
        <v>#REF!</v>
      </c>
      <c r="W236" s="138"/>
      <c r="X236" s="151"/>
      <c r="Y236" s="136"/>
      <c r="Z236" s="122"/>
      <c r="AA236" s="43"/>
      <c r="AB236" s="54"/>
      <c r="AC236" s="223"/>
    </row>
    <row r="237" spans="1:29" ht="27.75" customHeight="1" thickBot="1" x14ac:dyDescent="0.25">
      <c r="A237" s="17"/>
      <c r="B237" s="189">
        <v>19.18</v>
      </c>
      <c r="C237" s="29" t="s">
        <v>116</v>
      </c>
      <c r="D237" s="30">
        <v>23</v>
      </c>
      <c r="E237" s="31" t="s">
        <v>190</v>
      </c>
      <c r="F237" s="31"/>
      <c r="G237" s="31"/>
      <c r="H237" s="31"/>
      <c r="I237" s="31"/>
      <c r="J237" s="31"/>
      <c r="K237" s="269"/>
      <c r="L237" s="269"/>
      <c r="M237" s="177">
        <f t="shared" si="49"/>
        <v>0</v>
      </c>
      <c r="N237" s="166">
        <v>150</v>
      </c>
      <c r="O237" s="305">
        <f t="shared" si="56"/>
        <v>0</v>
      </c>
      <c r="P237" s="62" t="e">
        <f>#REF!*F237</f>
        <v>#REF!</v>
      </c>
      <c r="Q237" s="62" t="e">
        <f>#REF!*G237</f>
        <v>#REF!</v>
      </c>
      <c r="R237" s="62" t="e">
        <f>#REF!*H237</f>
        <v>#REF!</v>
      </c>
      <c r="S237" s="62" t="e">
        <f>#REF!*I237</f>
        <v>#REF!</v>
      </c>
      <c r="T237" s="62" t="e">
        <f>#REF!*J237</f>
        <v>#REF!</v>
      </c>
      <c r="U237" s="62" t="e">
        <f>#REF!*K237</f>
        <v>#REF!</v>
      </c>
      <c r="V237" s="62" t="e">
        <f>#REF!*L237</f>
        <v>#REF!</v>
      </c>
      <c r="W237" s="138"/>
      <c r="X237" s="151"/>
      <c r="Y237" s="136"/>
      <c r="Z237" s="122"/>
      <c r="AA237" s="43"/>
      <c r="AB237" s="184"/>
      <c r="AC237" s="227"/>
    </row>
    <row r="238" spans="1:29" ht="26.25" customHeight="1" thickBot="1" x14ac:dyDescent="0.25">
      <c r="A238" s="17"/>
      <c r="B238" s="206"/>
      <c r="C238" s="200" t="s">
        <v>268</v>
      </c>
      <c r="D238" s="201"/>
      <c r="E238" s="202"/>
      <c r="F238" s="202"/>
      <c r="G238" s="202"/>
      <c r="H238" s="202"/>
      <c r="I238" s="202"/>
      <c r="J238" s="202"/>
      <c r="K238" s="276"/>
      <c r="L238" s="276"/>
      <c r="M238" s="218"/>
      <c r="N238" s="322"/>
      <c r="O238" s="313"/>
      <c r="P238" s="203"/>
      <c r="Q238" s="204"/>
      <c r="R238" s="205"/>
      <c r="S238" s="205"/>
      <c r="T238" s="205"/>
      <c r="U238" s="205"/>
      <c r="V238" s="205"/>
      <c r="W238" s="254"/>
      <c r="X238" s="254"/>
      <c r="Y238" s="254"/>
      <c r="Z238" s="253"/>
      <c r="AA238" s="43"/>
      <c r="AB238" s="234"/>
      <c r="AC238" s="234"/>
    </row>
    <row r="239" spans="1:29" ht="27.75" customHeight="1" x14ac:dyDescent="0.2">
      <c r="A239" s="17"/>
      <c r="B239" s="24">
        <v>19.190000000000001</v>
      </c>
      <c r="C239" s="25" t="s">
        <v>269</v>
      </c>
      <c r="D239" s="26">
        <v>23</v>
      </c>
      <c r="E239" s="27" t="s">
        <v>270</v>
      </c>
      <c r="F239" s="27"/>
      <c r="G239" s="27"/>
      <c r="H239" s="27"/>
      <c r="I239" s="27"/>
      <c r="J239" s="27">
        <f>SUM(AB239:AC239)</f>
        <v>0</v>
      </c>
      <c r="K239" s="262"/>
      <c r="L239" s="262"/>
      <c r="M239" s="175">
        <f t="shared" si="49"/>
        <v>0</v>
      </c>
      <c r="N239" s="166">
        <v>85</v>
      </c>
      <c r="O239" s="304">
        <f t="shared" si="56"/>
        <v>0</v>
      </c>
      <c r="P239" s="62" t="e">
        <f>#REF!*F239</f>
        <v>#REF!</v>
      </c>
      <c r="Q239" s="62" t="e">
        <f>#REF!*G239</f>
        <v>#REF!</v>
      </c>
      <c r="R239" s="62" t="e">
        <f>#REF!*H239</f>
        <v>#REF!</v>
      </c>
      <c r="S239" s="62" t="e">
        <f>#REF!*I239</f>
        <v>#REF!</v>
      </c>
      <c r="T239" s="62" t="e">
        <f>#REF!*J239</f>
        <v>#REF!</v>
      </c>
      <c r="U239" s="62" t="e">
        <f>#REF!*K239</f>
        <v>#REF!</v>
      </c>
      <c r="V239" s="62" t="e">
        <f>#REF!*L239</f>
        <v>#REF!</v>
      </c>
      <c r="W239" s="136"/>
      <c r="X239" s="150"/>
      <c r="Y239" s="136"/>
      <c r="Z239" s="122"/>
      <c r="AA239" s="43"/>
      <c r="AB239" s="183"/>
      <c r="AC239" s="226"/>
    </row>
    <row r="240" spans="1:29" ht="27.75" customHeight="1" x14ac:dyDescent="0.2">
      <c r="A240" s="17"/>
      <c r="B240" s="176">
        <v>19.2</v>
      </c>
      <c r="C240" s="29" t="s">
        <v>271</v>
      </c>
      <c r="D240" s="30">
        <v>23</v>
      </c>
      <c r="E240" s="31" t="s">
        <v>270</v>
      </c>
      <c r="F240" s="31"/>
      <c r="G240" s="31"/>
      <c r="H240" s="31"/>
      <c r="I240" s="31"/>
      <c r="J240" s="31">
        <f>SUM(AB240:AC240)</f>
        <v>0</v>
      </c>
      <c r="K240" s="269"/>
      <c r="L240" s="269"/>
      <c r="M240" s="177">
        <f t="shared" si="49"/>
        <v>0</v>
      </c>
      <c r="N240" s="166">
        <v>65</v>
      </c>
      <c r="O240" s="305">
        <f t="shared" si="56"/>
        <v>0</v>
      </c>
      <c r="P240" s="62" t="e">
        <f>#REF!*F240</f>
        <v>#REF!</v>
      </c>
      <c r="Q240" s="62" t="e">
        <f>#REF!*G240</f>
        <v>#REF!</v>
      </c>
      <c r="R240" s="62" t="e">
        <f>#REF!*H240</f>
        <v>#REF!</v>
      </c>
      <c r="S240" s="62" t="e">
        <f>#REF!*I240</f>
        <v>#REF!</v>
      </c>
      <c r="T240" s="62" t="e">
        <f>#REF!*J240</f>
        <v>#REF!</v>
      </c>
      <c r="U240" s="62" t="e">
        <f>#REF!*K240</f>
        <v>#REF!</v>
      </c>
      <c r="V240" s="62" t="e">
        <f>#REF!*L240</f>
        <v>#REF!</v>
      </c>
      <c r="W240" s="138"/>
      <c r="X240" s="151"/>
      <c r="Y240" s="136"/>
      <c r="Z240" s="122"/>
      <c r="AA240" s="43"/>
      <c r="AB240" s="54"/>
      <c r="AC240" s="223"/>
    </row>
    <row r="241" spans="1:29" ht="27.75" customHeight="1" thickBot="1" x14ac:dyDescent="0.25">
      <c r="A241" s="17"/>
      <c r="B241" s="28">
        <v>19.21</v>
      </c>
      <c r="C241" s="29" t="s">
        <v>272</v>
      </c>
      <c r="D241" s="30">
        <v>23</v>
      </c>
      <c r="E241" s="31" t="s">
        <v>270</v>
      </c>
      <c r="F241" s="31"/>
      <c r="G241" s="31"/>
      <c r="H241" s="31"/>
      <c r="I241" s="31"/>
      <c r="J241" s="31">
        <f>SUM(AB241:AC241)</f>
        <v>0</v>
      </c>
      <c r="K241" s="269"/>
      <c r="L241" s="269"/>
      <c r="M241" s="177">
        <f t="shared" si="49"/>
        <v>0</v>
      </c>
      <c r="N241" s="166">
        <v>80</v>
      </c>
      <c r="O241" s="305">
        <f t="shared" si="56"/>
        <v>0</v>
      </c>
      <c r="P241" s="62" t="e">
        <f>#REF!*F241</f>
        <v>#REF!</v>
      </c>
      <c r="Q241" s="62" t="e">
        <f>#REF!*G241</f>
        <v>#REF!</v>
      </c>
      <c r="R241" s="62" t="e">
        <f>#REF!*H241</f>
        <v>#REF!</v>
      </c>
      <c r="S241" s="62" t="e">
        <f>#REF!*I241</f>
        <v>#REF!</v>
      </c>
      <c r="T241" s="62" t="e">
        <f>#REF!*J241</f>
        <v>#REF!</v>
      </c>
      <c r="U241" s="62" t="e">
        <f>#REF!*K241</f>
        <v>#REF!</v>
      </c>
      <c r="V241" s="62" t="e">
        <f>#REF!*L241</f>
        <v>#REF!</v>
      </c>
      <c r="W241" s="138"/>
      <c r="X241" s="151"/>
      <c r="Y241" s="136"/>
      <c r="Z241" s="122"/>
      <c r="AA241" s="43"/>
      <c r="AB241" s="184"/>
      <c r="AC241" s="227"/>
    </row>
    <row r="242" spans="1:29" ht="26.25" customHeight="1" thickBot="1" x14ac:dyDescent="0.25">
      <c r="A242" s="17"/>
      <c r="B242" s="206"/>
      <c r="C242" s="200" t="s">
        <v>273</v>
      </c>
      <c r="D242" s="201"/>
      <c r="E242" s="202"/>
      <c r="F242" s="202"/>
      <c r="G242" s="202"/>
      <c r="H242" s="202"/>
      <c r="I242" s="202"/>
      <c r="J242" s="202"/>
      <c r="K242" s="276"/>
      <c r="L242" s="276"/>
      <c r="M242" s="218"/>
      <c r="N242" s="322"/>
      <c r="O242" s="313"/>
      <c r="P242" s="203"/>
      <c r="Q242" s="204"/>
      <c r="R242" s="205"/>
      <c r="S242" s="205"/>
      <c r="T242" s="205"/>
      <c r="U242" s="205"/>
      <c r="V242" s="205"/>
      <c r="W242" s="254"/>
      <c r="X242" s="254"/>
      <c r="Y242" s="254"/>
      <c r="Z242" s="253"/>
      <c r="AA242" s="43"/>
      <c r="AB242" s="234"/>
      <c r="AC242" s="234"/>
    </row>
    <row r="243" spans="1:29" ht="27.75" customHeight="1" x14ac:dyDescent="0.2">
      <c r="A243" s="17"/>
      <c r="B243" s="28">
        <v>19.22</v>
      </c>
      <c r="C243" s="29" t="s">
        <v>274</v>
      </c>
      <c r="D243" s="30">
        <v>23</v>
      </c>
      <c r="E243" s="31" t="s">
        <v>275</v>
      </c>
      <c r="F243" s="31"/>
      <c r="G243" s="31"/>
      <c r="H243" s="31"/>
      <c r="I243" s="31"/>
      <c r="J243" s="31">
        <f>SUM(AB243:AC243)</f>
        <v>0</v>
      </c>
      <c r="K243" s="269"/>
      <c r="L243" s="269"/>
      <c r="M243" s="177">
        <f t="shared" si="49"/>
        <v>0</v>
      </c>
      <c r="N243" s="166">
        <v>70</v>
      </c>
      <c r="O243" s="305">
        <f t="shared" si="56"/>
        <v>0</v>
      </c>
      <c r="P243" s="62" t="e">
        <f>#REF!*F243</f>
        <v>#REF!</v>
      </c>
      <c r="Q243" s="62" t="e">
        <f>#REF!*G243</f>
        <v>#REF!</v>
      </c>
      <c r="R243" s="62" t="e">
        <f>#REF!*H243</f>
        <v>#REF!</v>
      </c>
      <c r="S243" s="62" t="e">
        <f>#REF!*I243</f>
        <v>#REF!</v>
      </c>
      <c r="T243" s="62" t="e">
        <f>#REF!*J243</f>
        <v>#REF!</v>
      </c>
      <c r="U243" s="62" t="e">
        <f>#REF!*K243</f>
        <v>#REF!</v>
      </c>
      <c r="V243" s="62" t="e">
        <f>#REF!*L243</f>
        <v>#REF!</v>
      </c>
      <c r="W243" s="138"/>
      <c r="X243" s="151"/>
      <c r="Y243" s="136"/>
      <c r="Z243" s="122"/>
      <c r="AA243" s="43"/>
      <c r="AB243" s="183"/>
      <c r="AC243" s="226"/>
    </row>
    <row r="244" spans="1:29" ht="27.75" customHeight="1" x14ac:dyDescent="0.2">
      <c r="A244" s="17"/>
      <c r="B244" s="28">
        <v>19.23</v>
      </c>
      <c r="C244" s="29" t="s">
        <v>276</v>
      </c>
      <c r="D244" s="30">
        <v>23</v>
      </c>
      <c r="E244" s="31" t="s">
        <v>275</v>
      </c>
      <c r="F244" s="31"/>
      <c r="G244" s="31"/>
      <c r="H244" s="31"/>
      <c r="I244" s="31"/>
      <c r="J244" s="31">
        <f>SUM(AB244:AC244)</f>
        <v>0</v>
      </c>
      <c r="K244" s="269"/>
      <c r="L244" s="269"/>
      <c r="M244" s="177">
        <f t="shared" si="49"/>
        <v>0</v>
      </c>
      <c r="N244" s="166">
        <v>90</v>
      </c>
      <c r="O244" s="305">
        <f t="shared" si="56"/>
        <v>0</v>
      </c>
      <c r="P244" s="62" t="e">
        <f>#REF!*F244</f>
        <v>#REF!</v>
      </c>
      <c r="Q244" s="62" t="e">
        <f>#REF!*G244</f>
        <v>#REF!</v>
      </c>
      <c r="R244" s="62" t="e">
        <f>#REF!*H244</f>
        <v>#REF!</v>
      </c>
      <c r="S244" s="62" t="e">
        <f>#REF!*I244</f>
        <v>#REF!</v>
      </c>
      <c r="T244" s="62" t="e">
        <f>#REF!*J244</f>
        <v>#REF!</v>
      </c>
      <c r="U244" s="62" t="e">
        <f>#REF!*K244</f>
        <v>#REF!</v>
      </c>
      <c r="V244" s="62" t="e">
        <f>#REF!*L244</f>
        <v>#REF!</v>
      </c>
      <c r="W244" s="138"/>
      <c r="X244" s="151"/>
      <c r="Y244" s="136"/>
      <c r="Z244" s="122"/>
      <c r="AA244" s="43"/>
      <c r="AB244" s="54"/>
      <c r="AC244" s="223"/>
    </row>
    <row r="245" spans="1:29" ht="27.75" customHeight="1" x14ac:dyDescent="0.2">
      <c r="A245" s="17"/>
      <c r="B245" s="28">
        <v>19.239999999999998</v>
      </c>
      <c r="C245" s="29" t="s">
        <v>277</v>
      </c>
      <c r="D245" s="30">
        <v>23</v>
      </c>
      <c r="E245" s="31" t="s">
        <v>275</v>
      </c>
      <c r="F245" s="31"/>
      <c r="G245" s="31"/>
      <c r="H245" s="31"/>
      <c r="I245" s="31"/>
      <c r="J245" s="31">
        <f>SUM(AB245:AC245)</f>
        <v>0</v>
      </c>
      <c r="K245" s="269"/>
      <c r="L245" s="269"/>
      <c r="M245" s="177">
        <f t="shared" si="49"/>
        <v>0</v>
      </c>
      <c r="N245" s="166">
        <v>35</v>
      </c>
      <c r="O245" s="305">
        <f t="shared" si="56"/>
        <v>0</v>
      </c>
      <c r="P245" s="62" t="e">
        <f>#REF!*F245</f>
        <v>#REF!</v>
      </c>
      <c r="Q245" s="62" t="e">
        <f>#REF!*G245</f>
        <v>#REF!</v>
      </c>
      <c r="R245" s="62" t="e">
        <f>#REF!*H245</f>
        <v>#REF!</v>
      </c>
      <c r="S245" s="62" t="e">
        <f>#REF!*I245</f>
        <v>#REF!</v>
      </c>
      <c r="T245" s="62" t="e">
        <f>#REF!*J245</f>
        <v>#REF!</v>
      </c>
      <c r="U245" s="62" t="e">
        <f>#REF!*K245</f>
        <v>#REF!</v>
      </c>
      <c r="V245" s="62" t="e">
        <f>#REF!*L245</f>
        <v>#REF!</v>
      </c>
      <c r="W245" s="138"/>
      <c r="X245" s="151"/>
      <c r="Y245" s="136"/>
      <c r="Z245" s="122"/>
      <c r="AA245" s="43"/>
      <c r="AB245" s="54"/>
      <c r="AC245" s="223"/>
    </row>
    <row r="246" spans="1:29" ht="27.75" customHeight="1" thickBot="1" x14ac:dyDescent="0.25">
      <c r="A246" s="17"/>
      <c r="B246" s="28">
        <v>19.25</v>
      </c>
      <c r="C246" s="29" t="s">
        <v>278</v>
      </c>
      <c r="D246" s="30">
        <v>23</v>
      </c>
      <c r="E246" s="31" t="s">
        <v>275</v>
      </c>
      <c r="F246" s="31"/>
      <c r="G246" s="31"/>
      <c r="H246" s="31"/>
      <c r="I246" s="31"/>
      <c r="J246" s="31">
        <f>SUM(AB246:AC246)</f>
        <v>0</v>
      </c>
      <c r="K246" s="269"/>
      <c r="L246" s="269"/>
      <c r="M246" s="177">
        <f t="shared" si="49"/>
        <v>0</v>
      </c>
      <c r="N246" s="166">
        <v>100</v>
      </c>
      <c r="O246" s="305">
        <f t="shared" si="56"/>
        <v>0</v>
      </c>
      <c r="P246" s="62" t="e">
        <f>#REF!*F246</f>
        <v>#REF!</v>
      </c>
      <c r="Q246" s="62" t="e">
        <f>#REF!*G246</f>
        <v>#REF!</v>
      </c>
      <c r="R246" s="62" t="e">
        <f>#REF!*H246</f>
        <v>#REF!</v>
      </c>
      <c r="S246" s="62" t="e">
        <f>#REF!*I246</f>
        <v>#REF!</v>
      </c>
      <c r="T246" s="62" t="e">
        <f>#REF!*J246</f>
        <v>#REF!</v>
      </c>
      <c r="U246" s="62" t="e">
        <f>#REF!*K246</f>
        <v>#REF!</v>
      </c>
      <c r="V246" s="62" t="e">
        <f>#REF!*L246</f>
        <v>#REF!</v>
      </c>
      <c r="W246" s="138"/>
      <c r="X246" s="151"/>
      <c r="Y246" s="136"/>
      <c r="Z246" s="122"/>
      <c r="AA246" s="43"/>
      <c r="AB246" s="184"/>
      <c r="AC246" s="227"/>
    </row>
    <row r="247" spans="1:29" ht="26.25" customHeight="1" thickBot="1" x14ac:dyDescent="0.25">
      <c r="A247" s="17"/>
      <c r="B247" s="206"/>
      <c r="C247" s="200" t="s">
        <v>279</v>
      </c>
      <c r="D247" s="201"/>
      <c r="E247" s="202"/>
      <c r="F247" s="202"/>
      <c r="G247" s="202"/>
      <c r="H247" s="202"/>
      <c r="I247" s="202"/>
      <c r="J247" s="202"/>
      <c r="K247" s="276"/>
      <c r="L247" s="276"/>
      <c r="M247" s="218"/>
      <c r="N247" s="322"/>
      <c r="O247" s="313"/>
      <c r="P247" s="203"/>
      <c r="Q247" s="204"/>
      <c r="R247" s="205"/>
      <c r="S247" s="205"/>
      <c r="T247" s="205"/>
      <c r="U247" s="205"/>
      <c r="V247" s="205"/>
      <c r="W247" s="254"/>
      <c r="X247" s="254"/>
      <c r="Y247" s="254"/>
      <c r="Z247" s="253"/>
      <c r="AA247" s="43"/>
      <c r="AB247" s="234"/>
      <c r="AC247" s="234"/>
    </row>
    <row r="248" spans="1:29" ht="27.75" customHeight="1" x14ac:dyDescent="0.2">
      <c r="A248" s="17"/>
      <c r="B248" s="36">
        <v>19.260000000000002</v>
      </c>
      <c r="C248" s="29" t="s">
        <v>280</v>
      </c>
      <c r="D248" s="30">
        <v>23</v>
      </c>
      <c r="E248" s="31" t="s">
        <v>275</v>
      </c>
      <c r="F248" s="31"/>
      <c r="G248" s="31"/>
      <c r="H248" s="31"/>
      <c r="I248" s="31"/>
      <c r="J248" s="31"/>
      <c r="K248" s="269"/>
      <c r="L248" s="269"/>
      <c r="M248" s="177">
        <f t="shared" si="49"/>
        <v>0</v>
      </c>
      <c r="N248" s="166">
        <v>55</v>
      </c>
      <c r="O248" s="305">
        <f t="shared" si="56"/>
        <v>0</v>
      </c>
      <c r="P248" s="62" t="e">
        <f>#REF!*F248</f>
        <v>#REF!</v>
      </c>
      <c r="Q248" s="62" t="e">
        <f>#REF!*G248</f>
        <v>#REF!</v>
      </c>
      <c r="R248" s="62" t="e">
        <f>#REF!*H248</f>
        <v>#REF!</v>
      </c>
      <c r="S248" s="62" t="e">
        <f>#REF!*I248</f>
        <v>#REF!</v>
      </c>
      <c r="T248" s="62" t="e">
        <f>#REF!*J248</f>
        <v>#REF!</v>
      </c>
      <c r="U248" s="62" t="e">
        <f>#REF!*K248</f>
        <v>#REF!</v>
      </c>
      <c r="V248" s="62" t="e">
        <f>#REF!*L248</f>
        <v>#REF!</v>
      </c>
      <c r="W248" s="138"/>
      <c r="X248" s="151"/>
      <c r="Y248" s="136"/>
      <c r="Z248" s="122"/>
      <c r="AA248" s="43"/>
      <c r="AB248" s="183"/>
      <c r="AC248" s="226"/>
    </row>
    <row r="249" spans="1:29" ht="27.75" customHeight="1" thickBot="1" x14ac:dyDescent="0.25">
      <c r="A249" s="17"/>
      <c r="B249" s="36">
        <v>19.27</v>
      </c>
      <c r="C249" s="29" t="s">
        <v>281</v>
      </c>
      <c r="D249" s="30">
        <v>23</v>
      </c>
      <c r="E249" s="31" t="s">
        <v>275</v>
      </c>
      <c r="F249" s="31"/>
      <c r="G249" s="31"/>
      <c r="H249" s="31"/>
      <c r="I249" s="31"/>
      <c r="J249" s="31"/>
      <c r="K249" s="269"/>
      <c r="L249" s="269"/>
      <c r="M249" s="177">
        <f t="shared" si="49"/>
        <v>0</v>
      </c>
      <c r="N249" s="166">
        <v>45</v>
      </c>
      <c r="O249" s="305">
        <f t="shared" si="56"/>
        <v>0</v>
      </c>
      <c r="P249" s="62" t="e">
        <f>#REF!*F249</f>
        <v>#REF!</v>
      </c>
      <c r="Q249" s="62" t="e">
        <f>#REF!*G249</f>
        <v>#REF!</v>
      </c>
      <c r="R249" s="62" t="e">
        <f>#REF!*H249</f>
        <v>#REF!</v>
      </c>
      <c r="S249" s="62" t="e">
        <f>#REF!*I249</f>
        <v>#REF!</v>
      </c>
      <c r="T249" s="62" t="e">
        <f>#REF!*J249</f>
        <v>#REF!</v>
      </c>
      <c r="U249" s="62" t="e">
        <f>#REF!*K249</f>
        <v>#REF!</v>
      </c>
      <c r="V249" s="62" t="e">
        <f>#REF!*L249</f>
        <v>#REF!</v>
      </c>
      <c r="W249" s="138"/>
      <c r="X249" s="151"/>
      <c r="Y249" s="136"/>
      <c r="Z249" s="122"/>
      <c r="AA249" s="43"/>
      <c r="AB249" s="184"/>
      <c r="AC249" s="227"/>
    </row>
    <row r="250" spans="1:29" ht="26.25" customHeight="1" thickBot="1" x14ac:dyDescent="0.25">
      <c r="A250" s="17"/>
      <c r="B250" s="206"/>
      <c r="C250" s="200" t="s">
        <v>282</v>
      </c>
      <c r="D250" s="201"/>
      <c r="E250" s="202"/>
      <c r="F250" s="202"/>
      <c r="G250" s="202"/>
      <c r="H250" s="202"/>
      <c r="I250" s="202"/>
      <c r="J250" s="202"/>
      <c r="K250" s="276"/>
      <c r="L250" s="276"/>
      <c r="M250" s="218"/>
      <c r="N250" s="322"/>
      <c r="O250" s="313"/>
      <c r="P250" s="203"/>
      <c r="Q250" s="204"/>
      <c r="R250" s="205"/>
      <c r="S250" s="205"/>
      <c r="T250" s="205"/>
      <c r="U250" s="205"/>
      <c r="V250" s="205"/>
      <c r="W250" s="254"/>
      <c r="X250" s="254"/>
      <c r="Y250" s="254"/>
      <c r="Z250" s="253"/>
      <c r="AA250" s="43"/>
      <c r="AB250" s="234"/>
      <c r="AC250" s="234"/>
    </row>
    <row r="251" spans="1:29" ht="27.75" customHeight="1" x14ac:dyDescent="0.2">
      <c r="A251" s="17"/>
      <c r="B251" s="36">
        <v>19.28</v>
      </c>
      <c r="C251" s="29" t="s">
        <v>283</v>
      </c>
      <c r="D251" s="30">
        <v>23</v>
      </c>
      <c r="E251" s="31" t="s">
        <v>284</v>
      </c>
      <c r="F251" s="31"/>
      <c r="G251" s="31"/>
      <c r="H251" s="31"/>
      <c r="I251" s="31"/>
      <c r="J251" s="31"/>
      <c r="K251" s="269"/>
      <c r="L251" s="269"/>
      <c r="M251" s="177">
        <f t="shared" si="49"/>
        <v>0</v>
      </c>
      <c r="N251" s="166">
        <v>1000</v>
      </c>
      <c r="O251" s="305">
        <f t="shared" si="56"/>
        <v>0</v>
      </c>
      <c r="P251" s="62" t="e">
        <f>#REF!*F251</f>
        <v>#REF!</v>
      </c>
      <c r="Q251" s="62" t="e">
        <f>#REF!*G251</f>
        <v>#REF!</v>
      </c>
      <c r="R251" s="62" t="e">
        <f>#REF!*H251</f>
        <v>#REF!</v>
      </c>
      <c r="S251" s="62" t="e">
        <f>#REF!*I251</f>
        <v>#REF!</v>
      </c>
      <c r="T251" s="62" t="e">
        <f>#REF!*J251</f>
        <v>#REF!</v>
      </c>
      <c r="U251" s="62" t="e">
        <f>#REF!*K251</f>
        <v>#REF!</v>
      </c>
      <c r="V251" s="62" t="e">
        <f>#REF!*L251</f>
        <v>#REF!</v>
      </c>
      <c r="W251" s="138"/>
      <c r="X251" s="151"/>
      <c r="Y251" s="136"/>
      <c r="Z251" s="122"/>
      <c r="AA251" s="43"/>
      <c r="AB251" s="183"/>
      <c r="AC251" s="226"/>
    </row>
    <row r="252" spans="1:29" ht="27.75" customHeight="1" thickBot="1" x14ac:dyDescent="0.25">
      <c r="A252" s="17"/>
      <c r="B252" s="36">
        <v>19.29</v>
      </c>
      <c r="C252" s="29" t="s">
        <v>285</v>
      </c>
      <c r="D252" s="30">
        <v>23</v>
      </c>
      <c r="E252" s="31" t="s">
        <v>284</v>
      </c>
      <c r="F252" s="31"/>
      <c r="G252" s="31"/>
      <c r="H252" s="31"/>
      <c r="I252" s="31"/>
      <c r="J252" s="31"/>
      <c r="K252" s="269"/>
      <c r="L252" s="269"/>
      <c r="M252" s="177">
        <f t="shared" si="49"/>
        <v>0</v>
      </c>
      <c r="N252" s="166">
        <v>1500</v>
      </c>
      <c r="O252" s="305">
        <f t="shared" si="56"/>
        <v>0</v>
      </c>
      <c r="P252" s="62" t="e">
        <f>#REF!*F252</f>
        <v>#REF!</v>
      </c>
      <c r="Q252" s="62" t="e">
        <f>#REF!*G252</f>
        <v>#REF!</v>
      </c>
      <c r="R252" s="62" t="e">
        <f>#REF!*H252</f>
        <v>#REF!</v>
      </c>
      <c r="S252" s="62" t="e">
        <f>#REF!*I252</f>
        <v>#REF!</v>
      </c>
      <c r="T252" s="62" t="e">
        <f>#REF!*J252</f>
        <v>#REF!</v>
      </c>
      <c r="U252" s="62" t="e">
        <f>#REF!*K252</f>
        <v>#REF!</v>
      </c>
      <c r="V252" s="62" t="e">
        <f>#REF!*L252</f>
        <v>#REF!</v>
      </c>
      <c r="W252" s="138"/>
      <c r="X252" s="151"/>
      <c r="Y252" s="136"/>
      <c r="Z252" s="122"/>
      <c r="AA252" s="43"/>
      <c r="AB252" s="184"/>
      <c r="AC252" s="227"/>
    </row>
    <row r="253" spans="1:29" ht="26.25" customHeight="1" thickBot="1" x14ac:dyDescent="0.25">
      <c r="A253" s="17"/>
      <c r="B253" s="206"/>
      <c r="C253" s="200" t="s">
        <v>286</v>
      </c>
      <c r="D253" s="201"/>
      <c r="E253" s="202"/>
      <c r="F253" s="202"/>
      <c r="G253" s="202"/>
      <c r="H253" s="202"/>
      <c r="I253" s="202"/>
      <c r="J253" s="202"/>
      <c r="K253" s="276"/>
      <c r="L253" s="276"/>
      <c r="M253" s="218"/>
      <c r="N253" s="322"/>
      <c r="O253" s="313"/>
      <c r="P253" s="203"/>
      <c r="Q253" s="204"/>
      <c r="R253" s="205"/>
      <c r="S253" s="205"/>
      <c r="T253" s="205"/>
      <c r="U253" s="205"/>
      <c r="V253" s="205"/>
      <c r="W253" s="254"/>
      <c r="X253" s="254"/>
      <c r="Y253" s="254"/>
      <c r="Z253" s="253"/>
      <c r="AA253" s="43"/>
      <c r="AB253" s="234"/>
      <c r="AC253" s="234"/>
    </row>
    <row r="254" spans="1:29" ht="27.75" customHeight="1" x14ac:dyDescent="0.2">
      <c r="A254" s="17"/>
      <c r="B254" s="176">
        <v>19.3</v>
      </c>
      <c r="C254" s="29" t="s">
        <v>287</v>
      </c>
      <c r="D254" s="30">
        <v>23</v>
      </c>
      <c r="E254" s="31" t="s">
        <v>275</v>
      </c>
      <c r="F254" s="31"/>
      <c r="G254" s="31"/>
      <c r="H254" s="31"/>
      <c r="I254" s="31"/>
      <c r="J254" s="31"/>
      <c r="K254" s="269"/>
      <c r="L254" s="269"/>
      <c r="M254" s="177">
        <f t="shared" si="49"/>
        <v>0</v>
      </c>
      <c r="N254" s="166">
        <v>40</v>
      </c>
      <c r="O254" s="305">
        <f t="shared" si="56"/>
        <v>0</v>
      </c>
      <c r="P254" s="62" t="e">
        <f>#REF!*F254</f>
        <v>#REF!</v>
      </c>
      <c r="Q254" s="62" t="e">
        <f>#REF!*G254</f>
        <v>#REF!</v>
      </c>
      <c r="R254" s="62" t="e">
        <f>#REF!*H254</f>
        <v>#REF!</v>
      </c>
      <c r="S254" s="62" t="e">
        <f>#REF!*I254</f>
        <v>#REF!</v>
      </c>
      <c r="T254" s="62" t="e">
        <f>#REF!*J254</f>
        <v>#REF!</v>
      </c>
      <c r="U254" s="62" t="e">
        <f>#REF!*K254</f>
        <v>#REF!</v>
      </c>
      <c r="V254" s="62" t="e">
        <f>#REF!*L254</f>
        <v>#REF!</v>
      </c>
      <c r="W254" s="138"/>
      <c r="X254" s="151"/>
      <c r="Y254" s="136"/>
      <c r="Z254" s="122"/>
      <c r="AA254" s="43"/>
      <c r="AB254" s="183"/>
      <c r="AC254" s="226"/>
    </row>
    <row r="255" spans="1:29" ht="27.75" customHeight="1" x14ac:dyDescent="0.2">
      <c r="A255" s="17"/>
      <c r="B255" s="28">
        <v>19.309999999999999</v>
      </c>
      <c r="C255" s="29" t="s">
        <v>288</v>
      </c>
      <c r="D255" s="30">
        <v>23</v>
      </c>
      <c r="E255" s="31" t="s">
        <v>284</v>
      </c>
      <c r="F255" s="31"/>
      <c r="G255" s="31"/>
      <c r="H255" s="31"/>
      <c r="I255" s="31"/>
      <c r="J255" s="31"/>
      <c r="K255" s="269"/>
      <c r="L255" s="269"/>
      <c r="M255" s="177">
        <f t="shared" si="49"/>
        <v>0</v>
      </c>
      <c r="N255" s="166">
        <v>2200</v>
      </c>
      <c r="O255" s="305">
        <f t="shared" si="56"/>
        <v>0</v>
      </c>
      <c r="P255" s="62" t="e">
        <f>#REF!*F255</f>
        <v>#REF!</v>
      </c>
      <c r="Q255" s="62" t="e">
        <f>#REF!*G255</f>
        <v>#REF!</v>
      </c>
      <c r="R255" s="62" t="e">
        <f>#REF!*H255</f>
        <v>#REF!</v>
      </c>
      <c r="S255" s="62" t="e">
        <f>#REF!*I255</f>
        <v>#REF!</v>
      </c>
      <c r="T255" s="62" t="e">
        <f>#REF!*J255</f>
        <v>#REF!</v>
      </c>
      <c r="U255" s="62" t="e">
        <f>#REF!*K255</f>
        <v>#REF!</v>
      </c>
      <c r="V255" s="62" t="e">
        <f>#REF!*L255</f>
        <v>#REF!</v>
      </c>
      <c r="W255" s="138"/>
      <c r="X255" s="151"/>
      <c r="Y255" s="136"/>
      <c r="Z255" s="122"/>
      <c r="AA255" s="43"/>
      <c r="AB255" s="54"/>
      <c r="AC255" s="223"/>
    </row>
    <row r="256" spans="1:29" ht="27.75" customHeight="1" thickBot="1" x14ac:dyDescent="0.25">
      <c r="A256" s="17"/>
      <c r="B256" s="193">
        <v>19.32</v>
      </c>
      <c r="C256" s="87" t="s">
        <v>289</v>
      </c>
      <c r="D256" s="88">
        <v>23</v>
      </c>
      <c r="E256" s="89" t="s">
        <v>290</v>
      </c>
      <c r="F256" s="89"/>
      <c r="G256" s="89"/>
      <c r="H256" s="89"/>
      <c r="I256" s="89"/>
      <c r="J256" s="89"/>
      <c r="K256" s="275"/>
      <c r="L256" s="275"/>
      <c r="M256" s="195">
        <f t="shared" si="49"/>
        <v>0</v>
      </c>
      <c r="N256" s="282">
        <v>25</v>
      </c>
      <c r="O256" s="314">
        <f t="shared" si="56"/>
        <v>0</v>
      </c>
      <c r="P256" s="191" t="e">
        <f>#REF!*F256</f>
        <v>#REF!</v>
      </c>
      <c r="Q256" s="191" t="e">
        <f>#REF!*G256</f>
        <v>#REF!</v>
      </c>
      <c r="R256" s="191" t="e">
        <f>#REF!*H256</f>
        <v>#REF!</v>
      </c>
      <c r="S256" s="191" t="e">
        <f>#REF!*I256</f>
        <v>#REF!</v>
      </c>
      <c r="T256" s="191" t="e">
        <f>#REF!*J256</f>
        <v>#REF!</v>
      </c>
      <c r="U256" s="191" t="e">
        <f>#REF!*K256</f>
        <v>#REF!</v>
      </c>
      <c r="V256" s="191" t="e">
        <f>#REF!*L256</f>
        <v>#REF!</v>
      </c>
      <c r="W256" s="196"/>
      <c r="X256" s="197"/>
      <c r="Y256" s="198"/>
      <c r="Z256" s="192"/>
      <c r="AA256" s="43"/>
      <c r="AB256" s="184"/>
      <c r="AC256" s="227"/>
    </row>
    <row r="257" spans="1:29" ht="25.5" customHeight="1" thickBot="1" x14ac:dyDescent="0.25">
      <c r="A257" s="17"/>
      <c r="B257" s="38">
        <v>19</v>
      </c>
      <c r="C257" s="39" t="s">
        <v>111</v>
      </c>
      <c r="D257" s="40"/>
      <c r="E257" s="41"/>
      <c r="F257" s="41"/>
      <c r="G257" s="41"/>
      <c r="H257" s="41"/>
      <c r="I257" s="41"/>
      <c r="J257" s="41"/>
      <c r="K257" s="265"/>
      <c r="L257" s="265"/>
      <c r="M257" s="90"/>
      <c r="N257" s="320"/>
      <c r="O257" s="309">
        <f>SUM(O220:O256)</f>
        <v>1800</v>
      </c>
      <c r="P257" s="57" t="e">
        <f t="shared" ref="P257:T257" si="57">SUM(P238:P256)</f>
        <v>#REF!</v>
      </c>
      <c r="Q257" s="58" t="e">
        <f t="shared" si="57"/>
        <v>#REF!</v>
      </c>
      <c r="R257" s="58" t="e">
        <f t="shared" si="57"/>
        <v>#REF!</v>
      </c>
      <c r="S257" s="58" t="e">
        <f t="shared" si="57"/>
        <v>#REF!</v>
      </c>
      <c r="T257" s="58" t="e">
        <f t="shared" si="57"/>
        <v>#REF!</v>
      </c>
      <c r="U257" s="58" t="e">
        <f t="shared" ref="U257:V257" si="58">SUM(U238:U256)</f>
        <v>#REF!</v>
      </c>
      <c r="V257" s="58" t="e">
        <f t="shared" si="58"/>
        <v>#REF!</v>
      </c>
      <c r="W257" s="137"/>
      <c r="X257" s="152"/>
      <c r="Y257" s="137"/>
      <c r="Z257" s="128"/>
      <c r="AA257" s="43"/>
      <c r="AB257" s="229"/>
      <c r="AC257" s="229"/>
    </row>
    <row r="258" spans="1:29" ht="26.25" customHeight="1" thickBot="1" x14ac:dyDescent="0.25">
      <c r="A258" s="17"/>
      <c r="B258" s="18">
        <v>20</v>
      </c>
      <c r="C258" s="19" t="s">
        <v>311</v>
      </c>
      <c r="D258" s="20"/>
      <c r="E258" s="21"/>
      <c r="F258" s="21"/>
      <c r="G258" s="21"/>
      <c r="H258" s="21"/>
      <c r="I258" s="21"/>
      <c r="J258" s="21"/>
      <c r="K258" s="21"/>
      <c r="L258" s="21"/>
      <c r="M258" s="21"/>
      <c r="N258" s="315"/>
      <c r="O258" s="312"/>
      <c r="P258" s="60"/>
      <c r="Q258" s="61"/>
      <c r="R258" s="22"/>
      <c r="S258" s="22"/>
      <c r="T258" s="22"/>
      <c r="U258" s="22"/>
      <c r="V258" s="22"/>
      <c r="W258" s="132"/>
      <c r="X258" s="146"/>
      <c r="Y258" s="132"/>
      <c r="Z258" s="125"/>
      <c r="AA258" s="43"/>
      <c r="AB258" s="181"/>
      <c r="AC258" s="220"/>
    </row>
    <row r="259" spans="1:29" ht="27.75" customHeight="1" x14ac:dyDescent="0.2">
      <c r="A259" s="17"/>
      <c r="B259" s="24">
        <v>20.100000000000001</v>
      </c>
      <c r="C259" s="25" t="s">
        <v>61</v>
      </c>
      <c r="D259" s="26" t="s">
        <v>98</v>
      </c>
      <c r="E259" s="27" t="s">
        <v>62</v>
      </c>
      <c r="F259" s="27">
        <v>1</v>
      </c>
      <c r="G259" s="27"/>
      <c r="H259" s="27"/>
      <c r="I259" s="27"/>
      <c r="J259" s="27"/>
      <c r="K259" s="27"/>
      <c r="L259" s="27"/>
      <c r="M259" s="27">
        <f t="shared" si="49"/>
        <v>1</v>
      </c>
      <c r="N259" s="166">
        <v>280</v>
      </c>
      <c r="O259" s="305">
        <f t="shared" ref="O259:O262" si="59">N259*M259</f>
        <v>280</v>
      </c>
      <c r="P259" s="62" t="e">
        <f>#REF!*F259</f>
        <v>#REF!</v>
      </c>
      <c r="Q259" s="62" t="e">
        <f>#REF!*G259</f>
        <v>#REF!</v>
      </c>
      <c r="R259" s="62" t="e">
        <f>#REF!*H259</f>
        <v>#REF!</v>
      </c>
      <c r="S259" s="62" t="e">
        <f>#REF!*I259</f>
        <v>#REF!</v>
      </c>
      <c r="T259" s="62" t="e">
        <f>#REF!*J259</f>
        <v>#REF!</v>
      </c>
      <c r="U259" s="62" t="e">
        <f>#REF!*K259</f>
        <v>#REF!</v>
      </c>
      <c r="V259" s="62" t="e">
        <f>#REF!*L259</f>
        <v>#REF!</v>
      </c>
      <c r="W259" s="136"/>
      <c r="X259" s="150"/>
      <c r="Y259" s="136"/>
      <c r="Z259" s="122"/>
      <c r="AA259" s="43"/>
      <c r="AB259" s="53"/>
      <c r="AC259" s="221"/>
    </row>
    <row r="260" spans="1:29" ht="27.75" customHeight="1" x14ac:dyDescent="0.2">
      <c r="A260" s="17"/>
      <c r="B260" s="28">
        <v>20.2</v>
      </c>
      <c r="C260" s="29" t="s">
        <v>63</v>
      </c>
      <c r="D260" s="30" t="s">
        <v>98</v>
      </c>
      <c r="E260" s="31" t="s">
        <v>62</v>
      </c>
      <c r="F260" s="31">
        <v>1</v>
      </c>
      <c r="G260" s="27"/>
      <c r="H260" s="27"/>
      <c r="I260" s="27"/>
      <c r="J260" s="27"/>
      <c r="K260" s="27"/>
      <c r="L260" s="27"/>
      <c r="M260" s="27">
        <f t="shared" si="49"/>
        <v>1</v>
      </c>
      <c r="N260" s="166">
        <v>310</v>
      </c>
      <c r="O260" s="305">
        <f t="shared" si="59"/>
        <v>310</v>
      </c>
      <c r="P260" s="62" t="e">
        <f>#REF!*F260</f>
        <v>#REF!</v>
      </c>
      <c r="Q260" s="62" t="e">
        <f>#REF!*G260</f>
        <v>#REF!</v>
      </c>
      <c r="R260" s="62" t="e">
        <f>#REF!*H260</f>
        <v>#REF!</v>
      </c>
      <c r="S260" s="62" t="e">
        <f>#REF!*I260</f>
        <v>#REF!</v>
      </c>
      <c r="T260" s="62" t="e">
        <f>#REF!*J260</f>
        <v>#REF!</v>
      </c>
      <c r="U260" s="62" t="e">
        <f>#REF!*K260</f>
        <v>#REF!</v>
      </c>
      <c r="V260" s="62" t="e">
        <f>#REF!*L260</f>
        <v>#REF!</v>
      </c>
      <c r="W260" s="138"/>
      <c r="X260" s="151"/>
      <c r="Y260" s="136"/>
      <c r="Z260" s="122"/>
      <c r="AA260" s="43"/>
      <c r="AB260" s="53"/>
      <c r="AC260" s="221"/>
    </row>
    <row r="261" spans="1:29" ht="27.75" customHeight="1" x14ac:dyDescent="0.2">
      <c r="A261" s="17"/>
      <c r="B261" s="28">
        <v>20.3</v>
      </c>
      <c r="C261" s="29" t="s">
        <v>106</v>
      </c>
      <c r="D261" s="30" t="s">
        <v>98</v>
      </c>
      <c r="E261" s="31" t="s">
        <v>62</v>
      </c>
      <c r="F261" s="31">
        <v>1</v>
      </c>
      <c r="G261" s="27"/>
      <c r="H261" s="27"/>
      <c r="I261" s="27"/>
      <c r="J261" s="27"/>
      <c r="K261" s="27"/>
      <c r="L261" s="27"/>
      <c r="M261" s="27">
        <f t="shared" si="49"/>
        <v>1</v>
      </c>
      <c r="N261" s="166">
        <v>320</v>
      </c>
      <c r="O261" s="305">
        <f t="shared" si="59"/>
        <v>320</v>
      </c>
      <c r="P261" s="62" t="e">
        <f>#REF!*F261</f>
        <v>#REF!</v>
      </c>
      <c r="Q261" s="62" t="e">
        <f>#REF!*G261</f>
        <v>#REF!</v>
      </c>
      <c r="R261" s="62" t="e">
        <f>#REF!*H261</f>
        <v>#REF!</v>
      </c>
      <c r="S261" s="62" t="e">
        <f>#REF!*I261</f>
        <v>#REF!</v>
      </c>
      <c r="T261" s="62" t="e">
        <f>#REF!*J261</f>
        <v>#REF!</v>
      </c>
      <c r="U261" s="62" t="e">
        <f>#REF!*K261</f>
        <v>#REF!</v>
      </c>
      <c r="V261" s="62" t="e">
        <f>#REF!*L261</f>
        <v>#REF!</v>
      </c>
      <c r="W261" s="138"/>
      <c r="X261" s="151"/>
      <c r="Y261" s="136"/>
      <c r="Z261" s="122"/>
      <c r="AA261" s="43"/>
      <c r="AB261" s="53"/>
      <c r="AC261" s="221"/>
    </row>
    <row r="262" spans="1:29" ht="27.75" customHeight="1" thickBot="1" x14ac:dyDescent="0.25">
      <c r="A262" s="17"/>
      <c r="B262" s="28">
        <v>20.399999999999999</v>
      </c>
      <c r="C262" s="29" t="s">
        <v>64</v>
      </c>
      <c r="D262" s="30" t="s">
        <v>98</v>
      </c>
      <c r="E262" s="31" t="s">
        <v>62</v>
      </c>
      <c r="F262" s="31">
        <v>1</v>
      </c>
      <c r="G262" s="27"/>
      <c r="H262" s="27"/>
      <c r="I262" s="27"/>
      <c r="J262" s="27"/>
      <c r="K262" s="27"/>
      <c r="L262" s="27"/>
      <c r="M262" s="27">
        <f t="shared" si="49"/>
        <v>1</v>
      </c>
      <c r="N262" s="166">
        <v>320</v>
      </c>
      <c r="O262" s="305">
        <f t="shared" si="59"/>
        <v>320</v>
      </c>
      <c r="P262" s="62" t="e">
        <f>#REF!*F262</f>
        <v>#REF!</v>
      </c>
      <c r="Q262" s="62" t="e">
        <f>#REF!*G262</f>
        <v>#REF!</v>
      </c>
      <c r="R262" s="62" t="e">
        <f>#REF!*H262</f>
        <v>#REF!</v>
      </c>
      <c r="S262" s="62" t="e">
        <f>#REF!*I262</f>
        <v>#REF!</v>
      </c>
      <c r="T262" s="62" t="e">
        <f>#REF!*J262</f>
        <v>#REF!</v>
      </c>
      <c r="U262" s="62" t="e">
        <f>#REF!*K262</f>
        <v>#REF!</v>
      </c>
      <c r="V262" s="62" t="e">
        <f>#REF!*L262</f>
        <v>#REF!</v>
      </c>
      <c r="W262" s="138"/>
      <c r="X262" s="151"/>
      <c r="Y262" s="136"/>
      <c r="Z262" s="122"/>
      <c r="AA262" s="43"/>
      <c r="AB262" s="53"/>
      <c r="AC262" s="221"/>
    </row>
    <row r="263" spans="1:29" ht="25.5" customHeight="1" thickBot="1" x14ac:dyDescent="0.25">
      <c r="A263" s="17"/>
      <c r="B263" s="38">
        <v>20</v>
      </c>
      <c r="C263" s="39" t="s">
        <v>312</v>
      </c>
      <c r="D263" s="40"/>
      <c r="E263" s="41"/>
      <c r="F263" s="41"/>
      <c r="G263" s="41"/>
      <c r="H263" s="41"/>
      <c r="I263" s="41"/>
      <c r="J263" s="41"/>
      <c r="K263" s="41"/>
      <c r="L263" s="41"/>
      <c r="M263" s="41"/>
      <c r="N263" s="320"/>
      <c r="O263" s="309">
        <f t="shared" ref="O263:T263" si="60">SUM(O259:O262)</f>
        <v>1230</v>
      </c>
      <c r="P263" s="57" t="e">
        <f t="shared" si="60"/>
        <v>#REF!</v>
      </c>
      <c r="Q263" s="58" t="e">
        <f t="shared" si="60"/>
        <v>#REF!</v>
      </c>
      <c r="R263" s="58" t="e">
        <f t="shared" si="60"/>
        <v>#REF!</v>
      </c>
      <c r="S263" s="58" t="e">
        <f t="shared" si="60"/>
        <v>#REF!</v>
      </c>
      <c r="T263" s="58" t="e">
        <f t="shared" si="60"/>
        <v>#REF!</v>
      </c>
      <c r="U263" s="58" t="e">
        <f t="shared" ref="U263:V263" si="61">SUM(U259:U262)</f>
        <v>#REF!</v>
      </c>
      <c r="V263" s="58" t="e">
        <f t="shared" si="61"/>
        <v>#REF!</v>
      </c>
      <c r="W263" s="137"/>
      <c r="X263" s="152"/>
      <c r="Y263" s="137"/>
      <c r="Z263" s="128"/>
      <c r="AA263" s="43"/>
      <c r="AB263" s="182"/>
      <c r="AC263" s="252"/>
    </row>
    <row r="264" spans="1:29" ht="26.25" customHeight="1" thickBot="1" x14ac:dyDescent="0.25">
      <c r="A264" s="17"/>
      <c r="B264" s="18">
        <v>21</v>
      </c>
      <c r="C264" s="19" t="s">
        <v>295</v>
      </c>
      <c r="D264" s="20"/>
      <c r="E264" s="21"/>
      <c r="F264" s="21"/>
      <c r="G264" s="21"/>
      <c r="H264" s="21"/>
      <c r="I264" s="21"/>
      <c r="J264" s="21"/>
      <c r="K264" s="21"/>
      <c r="L264" s="21"/>
      <c r="M264" s="21"/>
      <c r="N264" s="315"/>
      <c r="O264" s="312"/>
      <c r="P264" s="60"/>
      <c r="Q264" s="61"/>
      <c r="R264" s="22"/>
      <c r="S264" s="22"/>
      <c r="T264" s="22"/>
      <c r="U264" s="22"/>
      <c r="V264" s="22"/>
      <c r="W264" s="132"/>
      <c r="X264" s="146"/>
      <c r="Y264" s="132"/>
      <c r="Z264" s="125"/>
      <c r="AA264" s="43"/>
      <c r="AB264" s="181"/>
      <c r="AC264" s="220"/>
    </row>
    <row r="265" spans="1:29" ht="27.75" customHeight="1" x14ac:dyDescent="0.2">
      <c r="A265" s="17"/>
      <c r="B265" s="24">
        <v>21.1</v>
      </c>
      <c r="C265" s="25" t="s">
        <v>313</v>
      </c>
      <c r="D265" s="26">
        <v>23.18</v>
      </c>
      <c r="E265" s="27" t="s">
        <v>13</v>
      </c>
      <c r="F265" s="27">
        <v>20</v>
      </c>
      <c r="G265" s="27"/>
      <c r="H265" s="27"/>
      <c r="I265" s="27"/>
      <c r="J265" s="27"/>
      <c r="K265" s="27"/>
      <c r="L265" s="27"/>
      <c r="M265" s="27">
        <f t="shared" ref="M265:M270" si="62">SUM(F265:L265)</f>
        <v>20</v>
      </c>
      <c r="N265" s="166">
        <v>1200</v>
      </c>
      <c r="O265" s="305">
        <f t="shared" ref="O265:O270" si="63">N265*M265</f>
        <v>24000</v>
      </c>
      <c r="P265" s="62" t="e">
        <f>#REF!*F265</f>
        <v>#REF!</v>
      </c>
      <c r="Q265" s="62" t="e">
        <f>#REF!*G265</f>
        <v>#REF!</v>
      </c>
      <c r="R265" s="62" t="e">
        <f>#REF!*H265</f>
        <v>#REF!</v>
      </c>
      <c r="S265" s="62" t="e">
        <f>#REF!*I265</f>
        <v>#REF!</v>
      </c>
      <c r="T265" s="62" t="e">
        <f>#REF!*J265</f>
        <v>#REF!</v>
      </c>
      <c r="U265" s="62" t="e">
        <f>#REF!*K265</f>
        <v>#REF!</v>
      </c>
      <c r="V265" s="62" t="e">
        <f>#REF!*L265</f>
        <v>#REF!</v>
      </c>
      <c r="W265" s="136"/>
      <c r="X265" s="150"/>
      <c r="Y265" s="136"/>
      <c r="Z265" s="122"/>
      <c r="AA265" s="43"/>
      <c r="AB265" s="53"/>
      <c r="AC265" s="221"/>
    </row>
    <row r="266" spans="1:29" ht="27.75" customHeight="1" x14ac:dyDescent="0.2">
      <c r="A266" s="17"/>
      <c r="B266" s="28">
        <v>21.2</v>
      </c>
      <c r="C266" s="29" t="s">
        <v>297</v>
      </c>
      <c r="D266" s="30">
        <v>23.18</v>
      </c>
      <c r="E266" s="31" t="s">
        <v>301</v>
      </c>
      <c r="F266" s="31">
        <v>10</v>
      </c>
      <c r="G266" s="27"/>
      <c r="H266" s="27"/>
      <c r="I266" s="27"/>
      <c r="J266" s="27"/>
      <c r="K266" s="27"/>
      <c r="L266" s="27"/>
      <c r="M266" s="27">
        <f t="shared" si="62"/>
        <v>10</v>
      </c>
      <c r="N266" s="166">
        <v>600</v>
      </c>
      <c r="O266" s="305">
        <f t="shared" si="63"/>
        <v>6000</v>
      </c>
      <c r="P266" s="62" t="e">
        <f>#REF!*F266</f>
        <v>#REF!</v>
      </c>
      <c r="Q266" s="62" t="e">
        <f>#REF!*G266</f>
        <v>#REF!</v>
      </c>
      <c r="R266" s="62" t="e">
        <f>#REF!*H266</f>
        <v>#REF!</v>
      </c>
      <c r="S266" s="62" t="e">
        <f>#REF!*I266</f>
        <v>#REF!</v>
      </c>
      <c r="T266" s="62" t="e">
        <f>#REF!*J266</f>
        <v>#REF!</v>
      </c>
      <c r="U266" s="62" t="e">
        <f>#REF!*K266</f>
        <v>#REF!</v>
      </c>
      <c r="V266" s="62" t="e">
        <f>#REF!*L266</f>
        <v>#REF!</v>
      </c>
      <c r="W266" s="136"/>
      <c r="X266" s="150"/>
      <c r="Y266" s="136"/>
      <c r="Z266" s="122"/>
      <c r="AA266" s="43"/>
      <c r="AB266" s="53"/>
      <c r="AC266" s="221"/>
    </row>
    <row r="267" spans="1:29" ht="27.75" customHeight="1" x14ac:dyDescent="0.2">
      <c r="A267" s="17"/>
      <c r="B267" s="24">
        <v>21.3</v>
      </c>
      <c r="C267" s="29" t="s">
        <v>298</v>
      </c>
      <c r="D267" s="30">
        <v>23.18</v>
      </c>
      <c r="E267" s="31" t="s">
        <v>301</v>
      </c>
      <c r="F267" s="31">
        <v>10</v>
      </c>
      <c r="G267" s="27"/>
      <c r="H267" s="27"/>
      <c r="I267" s="27"/>
      <c r="J267" s="27"/>
      <c r="K267" s="27"/>
      <c r="L267" s="27"/>
      <c r="M267" s="27">
        <f t="shared" si="62"/>
        <v>10</v>
      </c>
      <c r="N267" s="166">
        <v>800</v>
      </c>
      <c r="O267" s="305">
        <f t="shared" si="63"/>
        <v>8000</v>
      </c>
      <c r="P267" s="62" t="e">
        <f>#REF!*F267</f>
        <v>#REF!</v>
      </c>
      <c r="Q267" s="62" t="e">
        <f>#REF!*G267</f>
        <v>#REF!</v>
      </c>
      <c r="R267" s="62" t="e">
        <f>#REF!*H267</f>
        <v>#REF!</v>
      </c>
      <c r="S267" s="62" t="e">
        <f>#REF!*I267</f>
        <v>#REF!</v>
      </c>
      <c r="T267" s="62" t="e">
        <f>#REF!*J267</f>
        <v>#REF!</v>
      </c>
      <c r="U267" s="62" t="e">
        <f>#REF!*K267</f>
        <v>#REF!</v>
      </c>
      <c r="V267" s="62" t="e">
        <f>#REF!*L267</f>
        <v>#REF!</v>
      </c>
      <c r="W267" s="136"/>
      <c r="X267" s="150"/>
      <c r="Y267" s="136"/>
      <c r="Z267" s="122"/>
      <c r="AA267" s="43"/>
      <c r="AB267" s="53"/>
      <c r="AC267" s="221"/>
    </row>
    <row r="268" spans="1:29" ht="27.75" customHeight="1" x14ac:dyDescent="0.2">
      <c r="A268" s="17"/>
      <c r="B268" s="28">
        <v>21.4</v>
      </c>
      <c r="C268" s="29" t="s">
        <v>299</v>
      </c>
      <c r="D268" s="30">
        <v>23.18</v>
      </c>
      <c r="E268" s="31" t="s">
        <v>301</v>
      </c>
      <c r="F268" s="31">
        <v>10</v>
      </c>
      <c r="G268" s="27"/>
      <c r="H268" s="27"/>
      <c r="I268" s="27"/>
      <c r="J268" s="27"/>
      <c r="K268" s="27"/>
      <c r="L268" s="27"/>
      <c r="M268" s="27">
        <f t="shared" si="62"/>
        <v>10</v>
      </c>
      <c r="N268" s="166">
        <v>800</v>
      </c>
      <c r="O268" s="305">
        <f t="shared" si="63"/>
        <v>8000</v>
      </c>
      <c r="P268" s="62" t="e">
        <f>#REF!*F268</f>
        <v>#REF!</v>
      </c>
      <c r="Q268" s="62" t="e">
        <f>#REF!*G268</f>
        <v>#REF!</v>
      </c>
      <c r="R268" s="62" t="e">
        <f>#REF!*H268</f>
        <v>#REF!</v>
      </c>
      <c r="S268" s="62" t="e">
        <f>#REF!*I268</f>
        <v>#REF!</v>
      </c>
      <c r="T268" s="62" t="e">
        <f>#REF!*J268</f>
        <v>#REF!</v>
      </c>
      <c r="U268" s="62" t="e">
        <f>#REF!*K268</f>
        <v>#REF!</v>
      </c>
      <c r="V268" s="62" t="e">
        <f>#REF!*L268</f>
        <v>#REF!</v>
      </c>
      <c r="W268" s="136"/>
      <c r="X268" s="150"/>
      <c r="Y268" s="136"/>
      <c r="Z268" s="122"/>
      <c r="AA268" s="43"/>
      <c r="AB268" s="53"/>
      <c r="AC268" s="221"/>
    </row>
    <row r="269" spans="1:29" ht="27.75" customHeight="1" x14ac:dyDescent="0.2">
      <c r="A269" s="17"/>
      <c r="B269" s="24">
        <v>21.5</v>
      </c>
      <c r="C269" s="29" t="s">
        <v>300</v>
      </c>
      <c r="D269" s="30">
        <v>23.18</v>
      </c>
      <c r="E269" s="31" t="s">
        <v>301</v>
      </c>
      <c r="F269" s="31">
        <v>10</v>
      </c>
      <c r="G269" s="27"/>
      <c r="H269" s="27"/>
      <c r="I269" s="27"/>
      <c r="J269" s="27"/>
      <c r="K269" s="27"/>
      <c r="L269" s="27"/>
      <c r="M269" s="27">
        <f t="shared" ref="M269" si="64">SUM(F269:L269)</f>
        <v>10</v>
      </c>
      <c r="N269" s="166">
        <v>1600</v>
      </c>
      <c r="O269" s="305">
        <f t="shared" si="63"/>
        <v>16000</v>
      </c>
      <c r="P269" s="62" t="e">
        <f>#REF!*F269</f>
        <v>#REF!</v>
      </c>
      <c r="Q269" s="62" t="e">
        <f>#REF!*G269</f>
        <v>#REF!</v>
      </c>
      <c r="R269" s="62" t="e">
        <f>#REF!*H269</f>
        <v>#REF!</v>
      </c>
      <c r="S269" s="62" t="e">
        <f>#REF!*I269</f>
        <v>#REF!</v>
      </c>
      <c r="T269" s="62" t="e">
        <f>#REF!*J269</f>
        <v>#REF!</v>
      </c>
      <c r="U269" s="62" t="e">
        <f>#REF!*K269</f>
        <v>#REF!</v>
      </c>
      <c r="V269" s="62" t="e">
        <f>#REF!*L269</f>
        <v>#REF!</v>
      </c>
      <c r="W269" s="136"/>
      <c r="X269" s="150"/>
      <c r="Y269" s="136"/>
      <c r="Z269" s="122"/>
      <c r="AA269" s="43"/>
      <c r="AB269" s="53"/>
      <c r="AC269" s="221"/>
    </row>
    <row r="270" spans="1:29" ht="27.75" customHeight="1" thickBot="1" x14ac:dyDescent="0.25">
      <c r="A270" s="17"/>
      <c r="B270" s="279">
        <v>21.6</v>
      </c>
      <c r="C270" s="29" t="s">
        <v>314</v>
      </c>
      <c r="D270" s="30">
        <v>23.18</v>
      </c>
      <c r="E270" s="31" t="s">
        <v>301</v>
      </c>
      <c r="F270" s="31">
        <v>10</v>
      </c>
      <c r="G270" s="27"/>
      <c r="H270" s="27"/>
      <c r="I270" s="27"/>
      <c r="J270" s="27"/>
      <c r="K270" s="27"/>
      <c r="L270" s="27"/>
      <c r="M270" s="27">
        <f t="shared" si="62"/>
        <v>10</v>
      </c>
      <c r="N270" s="166">
        <v>2200</v>
      </c>
      <c r="O270" s="305">
        <f t="shared" si="63"/>
        <v>22000</v>
      </c>
      <c r="P270" s="62" t="e">
        <f>#REF!*F270</f>
        <v>#REF!</v>
      </c>
      <c r="Q270" s="62" t="e">
        <f>#REF!*G270</f>
        <v>#REF!</v>
      </c>
      <c r="R270" s="62" t="e">
        <f>#REF!*H270</f>
        <v>#REF!</v>
      </c>
      <c r="S270" s="62" t="e">
        <f>#REF!*I270</f>
        <v>#REF!</v>
      </c>
      <c r="T270" s="62" t="e">
        <f>#REF!*J270</f>
        <v>#REF!</v>
      </c>
      <c r="U270" s="62" t="e">
        <f>#REF!*K270</f>
        <v>#REF!</v>
      </c>
      <c r="V270" s="62" t="e">
        <f>#REF!*L270</f>
        <v>#REF!</v>
      </c>
      <c r="W270" s="136"/>
      <c r="X270" s="150"/>
      <c r="Y270" s="136"/>
      <c r="Z270" s="122"/>
      <c r="AA270" s="43"/>
      <c r="AB270" s="53"/>
      <c r="AC270" s="221"/>
    </row>
    <row r="271" spans="1:29" ht="25.5" customHeight="1" thickBot="1" x14ac:dyDescent="0.25">
      <c r="A271" s="17"/>
      <c r="B271" s="38">
        <v>21</v>
      </c>
      <c r="C271" s="39" t="s">
        <v>296</v>
      </c>
      <c r="D271" s="40"/>
      <c r="E271" s="41"/>
      <c r="F271" s="41"/>
      <c r="G271" s="41"/>
      <c r="H271" s="41"/>
      <c r="I271" s="41"/>
      <c r="J271" s="41"/>
      <c r="K271" s="41"/>
      <c r="L271" s="41"/>
      <c r="M271" s="41"/>
      <c r="N271" s="320"/>
      <c r="O271" s="309">
        <f t="shared" ref="O271:V271" si="65">SUM(O265:O270)</f>
        <v>84000</v>
      </c>
      <c r="P271" s="57" t="e">
        <f t="shared" si="65"/>
        <v>#REF!</v>
      </c>
      <c r="Q271" s="58" t="e">
        <f t="shared" si="65"/>
        <v>#REF!</v>
      </c>
      <c r="R271" s="58" t="e">
        <f t="shared" si="65"/>
        <v>#REF!</v>
      </c>
      <c r="S271" s="58" t="e">
        <f t="shared" si="65"/>
        <v>#REF!</v>
      </c>
      <c r="T271" s="58" t="e">
        <f t="shared" si="65"/>
        <v>#REF!</v>
      </c>
      <c r="U271" s="58" t="e">
        <f t="shared" si="65"/>
        <v>#REF!</v>
      </c>
      <c r="V271" s="58" t="e">
        <f t="shared" si="65"/>
        <v>#REF!</v>
      </c>
      <c r="W271" s="137"/>
      <c r="X271" s="152"/>
      <c r="Y271" s="137"/>
      <c r="Z271" s="128"/>
      <c r="AA271" s="43"/>
      <c r="AB271" s="182"/>
      <c r="AC271" s="252"/>
    </row>
    <row r="272" spans="1:29" x14ac:dyDescent="0.2">
      <c r="E272" s="3"/>
      <c r="F272" s="3"/>
      <c r="G272" s="3"/>
      <c r="H272" s="3"/>
      <c r="I272" s="3"/>
      <c r="J272" s="3"/>
      <c r="K272" s="3"/>
      <c r="L272" s="3"/>
      <c r="AA272" s="43"/>
      <c r="AB272" s="185"/>
      <c r="AC272" s="185"/>
    </row>
    <row r="273" spans="3:14" x14ac:dyDescent="0.2">
      <c r="C273" s="324" t="s">
        <v>0</v>
      </c>
      <c r="E273" s="178"/>
    </row>
    <row r="274" spans="3:14" x14ac:dyDescent="0.2">
      <c r="C274" s="6"/>
    </row>
    <row r="275" spans="3:14" x14ac:dyDescent="0.2">
      <c r="C275" s="178" t="s">
        <v>331</v>
      </c>
    </row>
    <row r="277" spans="3:14" x14ac:dyDescent="0.2">
      <c r="C277" s="210"/>
      <c r="N277" s="278"/>
    </row>
    <row r="278" spans="3:14" x14ac:dyDescent="0.2">
      <c r="C278" s="211"/>
    </row>
    <row r="280" spans="3:14" x14ac:dyDescent="0.2">
      <c r="C280" s="212"/>
    </row>
  </sheetData>
  <sheetProtection algorithmName="SHA-512" hashValue="Nkx8h/aUby5hroGA8P9DnrGm6KeB9GCrualwT2S2CuDl9um/rfjRAU1fRiehHdyFrfMqM6kHwRgGwOkGtWQN8Q==" saltValue="++WqKMhvC2HxMHRf2ZrSCA==" spinCount="100000" sheet="1" formatCells="0" formatColumns="0" formatRows="0" insertColumns="0" insertRows="0" insertHyperlinks="0" deleteColumns="0" deleteRows="0" pivotTables="0"/>
  <mergeCells count="16">
    <mergeCell ref="AB8:AC8"/>
    <mergeCell ref="W8:W9"/>
    <mergeCell ref="X8:X9"/>
    <mergeCell ref="Z8:Z9"/>
    <mergeCell ref="R2:S2"/>
    <mergeCell ref="B4:Z4"/>
    <mergeCell ref="B8:B9"/>
    <mergeCell ref="C8:C9"/>
    <mergeCell ref="D8:D9"/>
    <mergeCell ref="E8:E9"/>
    <mergeCell ref="M8:M9"/>
    <mergeCell ref="O8:O9"/>
    <mergeCell ref="Y8:Y9"/>
    <mergeCell ref="N8:N9"/>
    <mergeCell ref="F8:L8"/>
    <mergeCell ref="P8:V8"/>
  </mergeCells>
  <pageMargins left="0.70866141732283472" right="0.70866141732283472" top="0.74803149606299213" bottom="0.74803149606299213" header="0.31496062992125984" footer="0.31496062992125984"/>
  <pageSetup paperSize="8" scale="40" fitToHeight="8" orientation="landscape" r:id="rId1"/>
  <headerFooter>
    <oddFooter>&amp;Cחתימה וחותמת המציע _____________________________&amp;Rתאריך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0E97-49F0-43FB-B7C9-AB0BD8435A09}">
  <sheetPr>
    <pageSetUpPr fitToPage="1"/>
  </sheetPr>
  <dimension ref="A1:H29"/>
  <sheetViews>
    <sheetView rightToLeft="1" zoomScaleNormal="100" workbookViewId="0">
      <selection activeCell="D7" sqref="D7"/>
    </sheetView>
  </sheetViews>
  <sheetFormatPr defaultColWidth="9" defaultRowHeight="14.25" x14ac:dyDescent="0.2"/>
  <cols>
    <col min="1" max="1" width="3.25" customWidth="1"/>
    <col min="3" max="3" width="55.25" customWidth="1"/>
    <col min="4" max="4" width="23.75" customWidth="1"/>
    <col min="5" max="5" width="19.375" customWidth="1"/>
    <col min="6" max="6" width="23.75" customWidth="1"/>
  </cols>
  <sheetData>
    <row r="1" spans="1:8" ht="15" thickBot="1" x14ac:dyDescent="0.25"/>
    <row r="2" spans="1:8" s="92" customFormat="1" ht="47.45" customHeight="1" thickBot="1" x14ac:dyDescent="0.25">
      <c r="B2" s="328" t="s">
        <v>310</v>
      </c>
      <c r="C2" s="329"/>
      <c r="D2" s="329"/>
      <c r="E2" s="329"/>
      <c r="F2" s="330"/>
    </row>
    <row r="3" spans="1:8" s="92" customFormat="1" ht="26.25" customHeight="1" thickBot="1" x14ac:dyDescent="0.25">
      <c r="B3" s="331" t="str">
        <f>'כתב כמויות'!Z2</f>
        <v>שם הקבלן [למלא]</v>
      </c>
      <c r="C3" s="332"/>
      <c r="D3" s="332"/>
      <c r="E3" s="332"/>
      <c r="F3" s="333"/>
    </row>
    <row r="4" spans="1:8" s="93" customFormat="1" ht="21" thickBot="1" x14ac:dyDescent="0.25">
      <c r="B4" s="94"/>
      <c r="C4" s="95"/>
      <c r="D4" s="94"/>
      <c r="E4" s="94"/>
      <c r="F4" s="94"/>
    </row>
    <row r="5" spans="1:8" s="1" customFormat="1" ht="41.25" customHeight="1" thickBot="1" x14ac:dyDescent="0.25">
      <c r="B5" s="96" t="s">
        <v>65</v>
      </c>
      <c r="C5" s="97" t="s">
        <v>66</v>
      </c>
      <c r="D5" s="98" t="s">
        <v>326</v>
      </c>
      <c r="E5" s="98" t="s">
        <v>324</v>
      </c>
      <c r="F5" s="98" t="s">
        <v>325</v>
      </c>
      <c r="H5"/>
    </row>
    <row r="6" spans="1:8" ht="27" customHeight="1" x14ac:dyDescent="0.2">
      <c r="A6" s="99"/>
      <c r="B6" s="100">
        <v>1</v>
      </c>
      <c r="C6" s="101" t="s">
        <v>11</v>
      </c>
      <c r="D6" s="102">
        <f>'כתב כמויות'!O41</f>
        <v>888150</v>
      </c>
      <c r="E6" s="334"/>
      <c r="F6" s="102">
        <f>D6-(E6*D6)</f>
        <v>888150</v>
      </c>
    </row>
    <row r="7" spans="1:8" ht="27" customHeight="1" x14ac:dyDescent="0.2">
      <c r="A7" s="99"/>
      <c r="B7" s="103">
        <v>2</v>
      </c>
      <c r="C7" s="104" t="str">
        <f>'כתב כמויות'!C42</f>
        <v>מערכת גילוי והתראה</v>
      </c>
      <c r="D7" s="105">
        <f>'כתב כמויות'!O49</f>
        <v>0</v>
      </c>
      <c r="E7" s="335"/>
      <c r="F7" s="105">
        <f>D7-(E6*D7)</f>
        <v>0</v>
      </c>
    </row>
    <row r="8" spans="1:8" ht="27" customHeight="1" x14ac:dyDescent="0.2">
      <c r="A8" s="99"/>
      <c r="B8" s="103">
        <v>3</v>
      </c>
      <c r="C8" s="104" t="str">
        <f>'כתב כמויות'!C50</f>
        <v>מערכת פריצה</v>
      </c>
      <c r="D8" s="105">
        <f>'כתב כמויות'!O70</f>
        <v>134251</v>
      </c>
      <c r="E8" s="335"/>
      <c r="F8" s="105">
        <f>D8-(E6*D8)</f>
        <v>134251</v>
      </c>
    </row>
    <row r="9" spans="1:8" ht="27" customHeight="1" x14ac:dyDescent="0.2">
      <c r="A9" s="99"/>
      <c r="B9" s="103">
        <v>4</v>
      </c>
      <c r="C9" s="104" t="str">
        <f>'כתב כמויות'!C71</f>
        <v>מערכת בקרת כניסה</v>
      </c>
      <c r="D9" s="105">
        <f>'כתב כמויות'!O100</f>
        <v>326500</v>
      </c>
      <c r="E9" s="335"/>
      <c r="F9" s="105">
        <f>D9-(E6*D9)</f>
        <v>326500</v>
      </c>
    </row>
    <row r="10" spans="1:8" ht="27" customHeight="1" x14ac:dyDescent="0.2">
      <c r="A10" s="99"/>
      <c r="B10" s="103">
        <v>5</v>
      </c>
      <c r="C10" s="104" t="str">
        <f>'כתב כמויות'!C101</f>
        <v>מערכת כריזה ואינטרקום דיגיטלי</v>
      </c>
      <c r="D10" s="105">
        <f>'כתב כמויות'!O115</f>
        <v>36470</v>
      </c>
      <c r="E10" s="335"/>
      <c r="F10" s="105">
        <f>D10-(E6*D10)</f>
        <v>36470</v>
      </c>
    </row>
    <row r="11" spans="1:8" ht="27" customHeight="1" x14ac:dyDescent="0.2">
      <c r="A11" s="99"/>
      <c r="B11" s="103">
        <v>7</v>
      </c>
      <c r="C11" s="104" t="str">
        <f>'כתב כמויות'!C116</f>
        <v>תוכנת שליטה ובקרה</v>
      </c>
      <c r="D11" s="105">
        <f>'כתב כמויות'!O119</f>
        <v>176500</v>
      </c>
      <c r="E11" s="335"/>
      <c r="F11" s="105">
        <f>D11-(E6*D11)</f>
        <v>176500</v>
      </c>
    </row>
    <row r="12" spans="1:8" ht="27" customHeight="1" x14ac:dyDescent="0.2">
      <c r="A12" s="99"/>
      <c r="B12" s="103">
        <v>8</v>
      </c>
      <c r="C12" s="104" t="str">
        <f>'כתב כמויות'!C120</f>
        <v>ניהול מבקרים</v>
      </c>
      <c r="D12" s="105">
        <f>'כתב כמויות'!O128</f>
        <v>0</v>
      </c>
      <c r="E12" s="335"/>
      <c r="F12" s="105">
        <f>D12-(E6*D12)</f>
        <v>0</v>
      </c>
    </row>
    <row r="13" spans="1:8" ht="27" customHeight="1" x14ac:dyDescent="0.2">
      <c r="A13" s="99"/>
      <c r="B13" s="103">
        <v>9</v>
      </c>
      <c r="C13" s="104" t="str">
        <f>'כתב כמויות'!C129</f>
        <v>מחשוב</v>
      </c>
      <c r="D13" s="105">
        <f>'כתב כמויות'!O139</f>
        <v>79500</v>
      </c>
      <c r="E13" s="335"/>
      <c r="F13" s="105">
        <f>D13-(E6*D13)</f>
        <v>79500</v>
      </c>
    </row>
    <row r="14" spans="1:8" ht="27" customHeight="1" x14ac:dyDescent="0.2">
      <c r="A14" s="99"/>
      <c r="B14" s="103">
        <v>10</v>
      </c>
      <c r="C14" s="104" t="str">
        <f>'כתב כמויות'!C140</f>
        <v>גיבוי מתחים</v>
      </c>
      <c r="D14" s="105">
        <f>'כתב כמויות'!O144</f>
        <v>3500</v>
      </c>
      <c r="E14" s="335"/>
      <c r="F14" s="105">
        <f>D14-(E6*D14)</f>
        <v>3500</v>
      </c>
    </row>
    <row r="15" spans="1:8" ht="27" customHeight="1" x14ac:dyDescent="0.2">
      <c r="A15" s="99"/>
      <c r="B15" s="103">
        <v>11</v>
      </c>
      <c r="C15" s="104" t="str">
        <f>'כתב כמויות'!C145</f>
        <v>ארונות בקרה</v>
      </c>
      <c r="D15" s="105">
        <f>'כתב כמויות'!O148</f>
        <v>180000</v>
      </c>
      <c r="E15" s="335"/>
      <c r="F15" s="105">
        <f>D15-(E6*D15)</f>
        <v>180000</v>
      </c>
    </row>
    <row r="16" spans="1:8" ht="27" customHeight="1" x14ac:dyDescent="0.2">
      <c r="A16" s="99"/>
      <c r="B16" s="103">
        <v>12</v>
      </c>
      <c r="C16" s="104" t="s">
        <v>70</v>
      </c>
      <c r="D16" s="105">
        <f>'כתב כמויות'!O151</f>
        <v>144000</v>
      </c>
      <c r="E16" s="335"/>
      <c r="F16" s="105">
        <f>D16-(E6*D16)</f>
        <v>144000</v>
      </c>
    </row>
    <row r="17" spans="1:6" ht="27" customHeight="1" x14ac:dyDescent="0.2">
      <c r="A17" s="99"/>
      <c r="B17" s="103">
        <v>13</v>
      </c>
      <c r="C17" s="104" t="str">
        <f>'כתב כמויות'!C152</f>
        <v>מערכת תקצור וידאו</v>
      </c>
      <c r="D17" s="105">
        <f>'כתב כמויות'!O155</f>
        <v>0</v>
      </c>
      <c r="E17" s="335"/>
      <c r="F17" s="105">
        <f>D17-(E6*D17)</f>
        <v>0</v>
      </c>
    </row>
    <row r="18" spans="1:6" ht="27" customHeight="1" x14ac:dyDescent="0.2">
      <c r="A18" s="99"/>
      <c r="B18" s="103">
        <v>14</v>
      </c>
      <c r="C18" s="104" t="str">
        <f>'כתב כמויות'!C156</f>
        <v>מערכת זיהוי לוחיות רישוי</v>
      </c>
      <c r="D18" s="105">
        <f>'כתב כמויות'!O161</f>
        <v>66950</v>
      </c>
      <c r="E18" s="335"/>
      <c r="F18" s="105">
        <f>D18-(E6*D18)</f>
        <v>66950</v>
      </c>
    </row>
    <row r="19" spans="1:6" ht="27" customHeight="1" x14ac:dyDescent="0.2">
      <c r="A19" s="99"/>
      <c r="B19" s="103">
        <v>15</v>
      </c>
      <c r="C19" s="104" t="str">
        <f>'כתב כמויות'!C162</f>
        <v>מעברים</v>
      </c>
      <c r="D19" s="105">
        <f>'כתב כמויות'!O167</f>
        <v>0</v>
      </c>
      <c r="E19" s="335"/>
      <c r="F19" s="105">
        <f>D19-(E6*D19)</f>
        <v>0</v>
      </c>
    </row>
    <row r="20" spans="1:6" ht="27" customHeight="1" x14ac:dyDescent="0.2">
      <c r="A20" s="99"/>
      <c r="B20" s="103">
        <v>16</v>
      </c>
      <c r="C20" s="106" t="str">
        <f>'כתב כמויות'!C168</f>
        <v>מולטימידה</v>
      </c>
      <c r="D20" s="107">
        <f>'כתב כמויות'!O181</f>
        <v>143500</v>
      </c>
      <c r="E20" s="335"/>
      <c r="F20" s="107">
        <f>D20-(E6*D20)</f>
        <v>143500</v>
      </c>
    </row>
    <row r="21" spans="1:6" ht="27" customHeight="1" x14ac:dyDescent="0.2">
      <c r="A21" s="99"/>
      <c r="B21" s="103">
        <v>17</v>
      </c>
      <c r="C21" s="106" t="str">
        <f>'כתב כמויות'!C182</f>
        <v>תקשורת</v>
      </c>
      <c r="D21" s="107">
        <f>'כתב כמויות'!O206</f>
        <v>640450</v>
      </c>
      <c r="E21" s="335"/>
      <c r="F21" s="107">
        <f>D21-(E6*D21)</f>
        <v>640450</v>
      </c>
    </row>
    <row r="22" spans="1:6" ht="27" customHeight="1" x14ac:dyDescent="0.2">
      <c r="A22" s="99"/>
      <c r="B22" s="103">
        <v>18</v>
      </c>
      <c r="C22" s="106" t="s">
        <v>292</v>
      </c>
      <c r="D22" s="107">
        <f>'כתב כמויות'!O217</f>
        <v>72000</v>
      </c>
      <c r="E22" s="335"/>
      <c r="F22" s="107">
        <f>D22-(E6*D22)</f>
        <v>72000</v>
      </c>
    </row>
    <row r="23" spans="1:6" ht="27" customHeight="1" x14ac:dyDescent="0.2">
      <c r="A23" s="99"/>
      <c r="B23" s="103">
        <v>19</v>
      </c>
      <c r="C23" s="106" t="str">
        <f>'כתב כמויות'!C218</f>
        <v>תשתיות וכבילה</v>
      </c>
      <c r="D23" s="107">
        <f>'כתב כמויות'!O257</f>
        <v>1800</v>
      </c>
      <c r="E23" s="335"/>
      <c r="F23" s="107">
        <f>D23-(E6*D23)</f>
        <v>1800</v>
      </c>
    </row>
    <row r="24" spans="1:6" ht="27" customHeight="1" x14ac:dyDescent="0.2">
      <c r="A24" s="99"/>
      <c r="B24" s="103">
        <v>20</v>
      </c>
      <c r="C24" s="106" t="s">
        <v>60</v>
      </c>
      <c r="D24" s="107">
        <f>'כתב כמויות'!O263</f>
        <v>1230</v>
      </c>
      <c r="E24" s="335"/>
      <c r="F24" s="107">
        <f>D24-(E6*D24)</f>
        <v>1230</v>
      </c>
    </row>
    <row r="25" spans="1:6" ht="27" customHeight="1" thickBot="1" x14ac:dyDescent="0.25">
      <c r="A25" s="99"/>
      <c r="B25" s="103">
        <v>21</v>
      </c>
      <c r="C25" s="106" t="str">
        <f>'כתב כמויות'!C264</f>
        <v>ציוד הרמה בגובה</v>
      </c>
      <c r="D25" s="107">
        <f>'כתב כמויות'!O271</f>
        <v>84000</v>
      </c>
      <c r="E25" s="336"/>
      <c r="F25" s="107">
        <f>D25-(E6*D25)</f>
        <v>84000</v>
      </c>
    </row>
    <row r="26" spans="1:6" ht="27.75" customHeight="1" thickBot="1" x14ac:dyDescent="0.25">
      <c r="A26" s="99"/>
      <c r="B26" s="326" t="s">
        <v>67</v>
      </c>
      <c r="C26" s="327"/>
      <c r="D26" s="108">
        <f>SUM(D6:D25)</f>
        <v>2978801</v>
      </c>
      <c r="E26" s="108"/>
      <c r="F26" s="108">
        <f>SUM(F6:F25)</f>
        <v>2978801</v>
      </c>
    </row>
    <row r="28" spans="1:6" x14ac:dyDescent="0.2">
      <c r="F28" s="99"/>
    </row>
    <row r="29" spans="1:6" x14ac:dyDescent="0.2">
      <c r="F29" s="325"/>
    </row>
  </sheetData>
  <sheetProtection algorithmName="SHA-512" hashValue="YvrwzdDKiFauOf8JysmO7zhke72BdOwTQKjcYDp3a38aiJmjZZ1KK1X9fLHqJ6v0pKImtnP4I/ICWDTSyNdQyg==" saltValue="kHt3MpTheu/0MSC44lcdjw==" spinCount="100000" sheet="1" objects="1" scenarios="1"/>
  <mergeCells count="4">
    <mergeCell ref="B26:C26"/>
    <mergeCell ref="B2:F2"/>
    <mergeCell ref="B3:F3"/>
    <mergeCell ref="E6:E25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9</vt:i4>
      </vt:variant>
    </vt:vector>
  </HeadingPairs>
  <TitlesOfParts>
    <vt:vector size="11" baseType="lpstr">
      <vt:lpstr>כתב כמויות</vt:lpstr>
      <vt:lpstr>סיכום פרקים</vt:lpstr>
      <vt:lpstr>'כתב כמויות'!_Toc214356697</vt:lpstr>
      <vt:lpstr>'כתב כמויות'!_Toc214356699</vt:lpstr>
      <vt:lpstr>'כתב כמויות'!_Toc214356700</vt:lpstr>
      <vt:lpstr>'כתב כמויות'!_Toc214356701</vt:lpstr>
      <vt:lpstr>'כתב כמויות'!_Toc214356702</vt:lpstr>
      <vt:lpstr>'כתב כמויות'!_Toc62658227</vt:lpstr>
      <vt:lpstr>'כתב כמויות'!WPrint_Area_W</vt:lpstr>
      <vt:lpstr>'סיכום פרקים'!WPrint_Area_W</vt:lpstr>
      <vt:lpstr>'כתב כמויות'!WPrint_TitlesW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ענאל גבאי-כהן</cp:lastModifiedBy>
  <cp:lastPrinted>2021-10-26T12:14:24Z</cp:lastPrinted>
  <dcterms:created xsi:type="dcterms:W3CDTF">2018-04-22T06:59:14Z</dcterms:created>
  <dcterms:modified xsi:type="dcterms:W3CDTF">2026-06-01T11:58:39Z</dcterms:modified>
</cp:coreProperties>
</file>